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\Downloads\"/>
    </mc:Choice>
  </mc:AlternateContent>
  <xr:revisionPtr revIDLastSave="0" documentId="10_ncr:100000_{EB114F24-BC46-4CE2-A8E2-CBEE54023696}" xr6:coauthVersionLast="31" xr6:coauthVersionMax="31" xr10:uidLastSave="{00000000-0000-0000-0000-000000000000}"/>
  <bookViews>
    <workbookView xWindow="0" yWindow="0" windowWidth="19200" windowHeight="10512" tabRatio="654" activeTab="1" xr2:uid="{00000000-000D-0000-FFFF-FFFF00000000}"/>
  </bookViews>
  <sheets>
    <sheet name="19A_KT" sheetId="4" r:id="rId1"/>
    <sheet name="19A.QTKDTH" sheetId="5" r:id="rId2"/>
  </sheets>
  <definedNames>
    <definedName name="_xlnm.Print_Titles" localSheetId="0">'19A_KT'!$6:$8</definedName>
  </definedNames>
  <calcPr calcId="179017"/>
</workbook>
</file>

<file path=xl/calcChain.xml><?xml version="1.0" encoding="utf-8"?>
<calcChain xmlns="http://schemas.openxmlformats.org/spreadsheetml/2006/main">
  <c r="BO11" i="5" l="1"/>
  <c r="BP11" i="5" s="1"/>
  <c r="BO12" i="5"/>
  <c r="BP12" i="5" s="1"/>
  <c r="BO13" i="5"/>
  <c r="BP13" i="5" s="1"/>
  <c r="BO14" i="5"/>
  <c r="BP14" i="5" s="1"/>
  <c r="BO15" i="5"/>
  <c r="BP15" i="5" s="1"/>
  <c r="BO16" i="5"/>
  <c r="BP16" i="5" s="1"/>
  <c r="BO17" i="5"/>
  <c r="BP17" i="5" s="1"/>
  <c r="BO18" i="5"/>
  <c r="BP18" i="5" s="1"/>
  <c r="BO19" i="5"/>
  <c r="BP19" i="5" s="1"/>
  <c r="BO20" i="5"/>
  <c r="BP20" i="5" s="1"/>
  <c r="BN11" i="5"/>
  <c r="BN12" i="5"/>
  <c r="BN13" i="5"/>
  <c r="BN14" i="5"/>
  <c r="BN15" i="5"/>
  <c r="BN16" i="5"/>
  <c r="BN17" i="5"/>
  <c r="BN18" i="5"/>
  <c r="BN19" i="5"/>
  <c r="BN20" i="5"/>
  <c r="BO10" i="5"/>
  <c r="BP10" i="5" s="1"/>
  <c r="BN10" i="5"/>
  <c r="BM11" i="4"/>
  <c r="BN11" i="4" s="1"/>
  <c r="BM12" i="4"/>
  <c r="BN12" i="4" s="1"/>
  <c r="BM13" i="4"/>
  <c r="BN13" i="4" s="1"/>
  <c r="BM14" i="4"/>
  <c r="BN14" i="4" s="1"/>
  <c r="BM15" i="4"/>
  <c r="BN15" i="4" s="1"/>
  <c r="BM16" i="4"/>
  <c r="BN16" i="4" s="1"/>
  <c r="BM17" i="4"/>
  <c r="BN17" i="4" s="1"/>
  <c r="BM18" i="4"/>
  <c r="BN18" i="4" s="1"/>
  <c r="BM19" i="4"/>
  <c r="BN19" i="4" s="1"/>
  <c r="BM20" i="4"/>
  <c r="BN20" i="4" s="1"/>
  <c r="BM21" i="4"/>
  <c r="BN21" i="4" s="1"/>
  <c r="BM10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M22" i="4" l="1"/>
  <c r="BN22" i="4" s="1"/>
  <c r="BN10" i="4"/>
  <c r="BO22" i="4" s="1"/>
  <c r="BQ21" i="5"/>
  <c r="BO21" i="5"/>
  <c r="BP21" i="5" s="1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BK22" i="4" l="1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</calcChain>
</file>

<file path=xl/sharedStrings.xml><?xml version="1.0" encoding="utf-8"?>
<sst xmlns="http://schemas.openxmlformats.org/spreadsheetml/2006/main" count="323" uniqueCount="166">
  <si>
    <t>BỘ GIÁO DỤC VÀ ĐÀO TẠO</t>
  </si>
  <si>
    <t>TRƯỜNG ĐẠI HỌC KINH TẾ QUỐC DÂN</t>
  </si>
  <si>
    <t>TT</t>
  </si>
  <si>
    <t>MSSV</t>
  </si>
  <si>
    <t>Họ</t>
  </si>
  <si>
    <t>Tên</t>
  </si>
  <si>
    <t>Tên học phần</t>
  </si>
  <si>
    <t>Kinh tế vi mô 1</t>
  </si>
  <si>
    <t>Kinh tế vĩ mô 1</t>
  </si>
  <si>
    <t>Quản trị kinh doanh 1</t>
  </si>
  <si>
    <t>Toán cho các nhà kinh tế 2</t>
  </si>
  <si>
    <t>Lý thuyết xác suất và thống kê toán 1</t>
  </si>
  <si>
    <t>Kinh tế đầu tư</t>
  </si>
  <si>
    <t>Quản trị tài chính</t>
  </si>
  <si>
    <t>Kinh tế và quản lý môi trường</t>
  </si>
  <si>
    <t>Thẩm định dự án đầu tư</t>
  </si>
  <si>
    <t>Pháp luật kinh doanh</t>
  </si>
  <si>
    <t>Thị trường chứng khoán</t>
  </si>
  <si>
    <t>Kiểm toán căn bản</t>
  </si>
  <si>
    <t>Kế toán quản trị 1</t>
  </si>
  <si>
    <t>Kế toán tài chính 1</t>
  </si>
  <si>
    <t>Kế toán quản trị 2</t>
  </si>
  <si>
    <t>Nguyên lý thống kê</t>
  </si>
  <si>
    <t>Kế toán quốc tế</t>
  </si>
  <si>
    <t>Kế toán công ty</t>
  </si>
  <si>
    <t>Phân tích kinh doanh</t>
  </si>
  <si>
    <t>Kế toán tài chính 2</t>
  </si>
  <si>
    <t>Kế toán công</t>
  </si>
  <si>
    <t>Phân tích báo cáo tài chính</t>
  </si>
  <si>
    <t>Hệ thống thông tin kế toán</t>
  </si>
  <si>
    <t>Kiểm toán tài chính 1</t>
  </si>
  <si>
    <t>Kinh tế lượng 1</t>
  </si>
  <si>
    <t>Lý thuyết tài chính tiền tệ 1</t>
  </si>
  <si>
    <t>Nguyên lý kế toán</t>
  </si>
  <si>
    <t>Tổng số học phần được bảo lưu</t>
  </si>
  <si>
    <t>Tổng số tín chỉ được bảo lưu</t>
  </si>
  <si>
    <t>Số TC</t>
  </si>
  <si>
    <t>Anh</t>
  </si>
  <si>
    <t>Hà</t>
  </si>
  <si>
    <t>Hạnh</t>
  </si>
  <si>
    <t>Linh</t>
  </si>
  <si>
    <t>Minh</t>
  </si>
  <si>
    <t>Thảo</t>
  </si>
  <si>
    <t>Trang</t>
  </si>
  <si>
    <t>Vân</t>
  </si>
  <si>
    <t>Tổng số lượt được bảo lưu</t>
  </si>
  <si>
    <t>KT.HIỆU TRƯỞNG</t>
  </si>
  <si>
    <t>CÁN BỘ LÀM BẢO LƯU 1</t>
  </si>
  <si>
    <t>CÁN BỘ LÀM BẢO LƯU 2</t>
  </si>
  <si>
    <t>PHÓ HIỆU TRƯỞNG</t>
  </si>
  <si>
    <t>PGS.TS Phạm Hồng Chương</t>
  </si>
  <si>
    <t>Quản lý học 1</t>
  </si>
  <si>
    <t>Giao tiếp kinh doanh và thuyết trình</t>
  </si>
  <si>
    <t>Quản trị chiến lược 1</t>
  </si>
  <si>
    <t>Quản trị Marketing</t>
  </si>
  <si>
    <t>Quản trị tác nghiệp 1</t>
  </si>
  <si>
    <t>Quản trị nhân lực</t>
  </si>
  <si>
    <t>Quản trị công ty</t>
  </si>
  <si>
    <t>Kỹ năng quản trị</t>
  </si>
  <si>
    <t>Văn hóa và đạo đức kinh doanh</t>
  </si>
  <si>
    <t>Nghiên cứu kinh doanh</t>
  </si>
  <si>
    <t>Quản trị hậu cần</t>
  </si>
  <si>
    <t>Kế toán ngân hàng</t>
  </si>
  <si>
    <t>Thanh toán quốc tế</t>
  </si>
  <si>
    <t>Thuế</t>
  </si>
  <si>
    <t>Chi</t>
  </si>
  <si>
    <t>ENGLISH 1 - LEVEL 1</t>
  </si>
  <si>
    <t>ENGLISH 2 - LEVEL 1</t>
  </si>
  <si>
    <t>Đường lối cách mạng của Đảng Cộng sản Việt Nam</t>
  </si>
  <si>
    <t>Những nguyên lý cơ bản của chủ nghĩa Mác-Lênin 1</t>
  </si>
  <si>
    <t>Những nguyên lý cơ bản của chủ nghĩa Mác-Lênin 2</t>
  </si>
  <si>
    <t>Pháp luật đại cương</t>
  </si>
  <si>
    <t>Tin học đại cương</t>
  </si>
  <si>
    <t>Toán cho các nhà kinh tế 1</t>
  </si>
  <si>
    <t>Tư tưởng Hồ Chí Minh</t>
  </si>
  <si>
    <t>Tiếng anh ngành kế toán</t>
  </si>
  <si>
    <t>Dân số và phát triển</t>
  </si>
  <si>
    <t>Lịch sử kinh tế</t>
  </si>
  <si>
    <t>Quản lý công nghệ</t>
  </si>
  <si>
    <t>Dự báo kinh tế và kinh doanh</t>
  </si>
  <si>
    <t>Lập và quản lý dự án đầu tư</t>
  </si>
  <si>
    <t>Thống kê kinh doanh</t>
  </si>
  <si>
    <t>Kinh tế phát triển</t>
  </si>
  <si>
    <t>Kinh tế vi mô 2</t>
  </si>
  <si>
    <t>Marketing căn bản</t>
  </si>
  <si>
    <t>Thị trường bất động sản</t>
  </si>
  <si>
    <t>Tài chính công</t>
  </si>
  <si>
    <t>Tài chính quốc tế</t>
  </si>
  <si>
    <t>Kế toán tài chính 3</t>
  </si>
  <si>
    <t>Kiểm soát quản lý</t>
  </si>
  <si>
    <t>Ngân hàng thương mại</t>
  </si>
  <si>
    <t>Kế toán dự án đầu tư</t>
  </si>
  <si>
    <t>Quan hệ học trước</t>
  </si>
  <si>
    <t>Toán cho các nhà KT 2</t>
  </si>
  <si>
    <t>NNLCBCN Mác-Lênin 1</t>
  </si>
  <si>
    <t>Toán cho các nhà KT 1</t>
  </si>
  <si>
    <t>Lý thuyết XS&amp;TKT 1</t>
  </si>
  <si>
    <t>Khối kiến thức</t>
  </si>
  <si>
    <t>Kiến thức bắt buộc</t>
  </si>
  <si>
    <t>Lựa chọn 1 học phần</t>
  </si>
  <si>
    <t>Nguyễn Ngọc</t>
  </si>
  <si>
    <t>Quỳnh</t>
  </si>
  <si>
    <t xml:space="preserve">Nguyễn Thị </t>
  </si>
  <si>
    <t>Khánh</t>
  </si>
  <si>
    <t>Giang</t>
  </si>
  <si>
    <t>Mai</t>
  </si>
  <si>
    <t>Hệ thống thông tin quản lý</t>
  </si>
  <si>
    <t>Kinh doanh quốc tế 1</t>
  </si>
  <si>
    <t>An sinh xã hội</t>
  </si>
  <si>
    <t>Lịch sử các học thuyết kinh tế</t>
  </si>
  <si>
    <t>Xã hội học</t>
  </si>
  <si>
    <t>Tiếng Anh ngành Quản trị kinh doanh</t>
  </si>
  <si>
    <t>Giao dịch và đàm phán kinh doanh</t>
  </si>
  <si>
    <t>Kinh doanh bất động sản</t>
  </si>
  <si>
    <t>Quản trị kinh doanh bảo hiểm</t>
  </si>
  <si>
    <t>Quản trị kinh doanh công nghiệp</t>
  </si>
  <si>
    <t>Quản trị kinh doanh nông nghiệp</t>
  </si>
  <si>
    <t>Quản trị kinh doanh thương mại</t>
  </si>
  <si>
    <t>Quản trị kinh doanh xây dựng</t>
  </si>
  <si>
    <t>Quản trị văn phòng</t>
  </si>
  <si>
    <t>Khởi sự kinh doanh</t>
  </si>
  <si>
    <t>Kiểm soát</t>
  </si>
  <si>
    <t>Quản trị chi phí kinh doanh</t>
  </si>
  <si>
    <t>Quản trị kinh doanh 2</t>
  </si>
  <si>
    <t>Tái lập doanh nghiệp</t>
  </si>
  <si>
    <t>Quản trị chất lượng</t>
  </si>
  <si>
    <t>Quản trị năng suất</t>
  </si>
  <si>
    <t>Quản trị đa văn hóa</t>
  </si>
  <si>
    <t>Quản trị đổi mới</t>
  </si>
  <si>
    <t>Tổng lệ phí bảo lưu (Số tín chỉ x 75.000đ/tín chỉ)</t>
  </si>
  <si>
    <t xml:space="preserve"> </t>
  </si>
  <si>
    <t>Những NLCB CN Mác-Lênin 1</t>
  </si>
  <si>
    <t>DANH SÁCH SINH VIÊN HỆ LIÊN THÔNG CHÍNH QUY KHÓA 18B ĐƯỢC BẢO LƯU HỌC PHẦN</t>
  </si>
  <si>
    <t>(Ban hành kèm theo Quyết định số         /QĐ-ĐHKTQD ngày    tháng    năm 2018 của Hiệu trưởng Trường Đại học Kinh tế Quốc dân)</t>
  </si>
  <si>
    <t>Nguyễn Thị Kim</t>
  </si>
  <si>
    <t xml:space="preserve">Nguyễn Phương </t>
  </si>
  <si>
    <t>Tô Thị Thu</t>
  </si>
  <si>
    <t xml:space="preserve">Phạm Thị Thu </t>
  </si>
  <si>
    <t xml:space="preserve">Đặng Thị Bích </t>
  </si>
  <si>
    <t xml:space="preserve">Phạm Xuân </t>
  </si>
  <si>
    <t xml:space="preserve">Nguyễn Thị Hồng </t>
  </si>
  <si>
    <t xml:space="preserve">Nguyễn Ngọc </t>
  </si>
  <si>
    <t>Thế</t>
  </si>
  <si>
    <t xml:space="preserve">Lê Phương </t>
  </si>
  <si>
    <t>Thúy</t>
  </si>
  <si>
    <t xml:space="preserve">Trịnh Thị </t>
  </si>
  <si>
    <t>Tô Thị</t>
  </si>
  <si>
    <t>19A.KTTH</t>
  </si>
  <si>
    <t xml:space="preserve">Hà Kim </t>
  </si>
  <si>
    <t xml:space="preserve">Đào Văn </t>
  </si>
  <si>
    <t>Dinh</t>
  </si>
  <si>
    <t xml:space="preserve">Nguyễn Trường </t>
  </si>
  <si>
    <t>Nguyễn Thị Châu</t>
  </si>
  <si>
    <t>Lã Văn</t>
  </si>
  <si>
    <t xml:space="preserve">Bùi Hoàng </t>
  </si>
  <si>
    <t>Dương Thị</t>
  </si>
  <si>
    <t>Thao</t>
  </si>
  <si>
    <t>Vũ Thu</t>
  </si>
  <si>
    <t>Vũ Tuấn</t>
  </si>
  <si>
    <t>Tiên</t>
  </si>
  <si>
    <t xml:space="preserve">Hoàng Ngọc Anh </t>
  </si>
  <si>
    <t>Vũ</t>
  </si>
  <si>
    <t>19A.QTKDTH</t>
  </si>
  <si>
    <t>Tổng lệ phí bảo lưu (Số tín chỉ x80.000đ/tín chỉ)</t>
  </si>
  <si>
    <t>Nguyễn Nghĩa Hoàng</t>
  </si>
  <si>
    <t>Lương Việt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</si>
</sst>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8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9" fillId="2" borderId="2" xfId="0" applyFont="1" applyFill="1" applyBorder="1" applyAlignment="1">
      <alignment textRotation="90" shrinkToFit="1"/>
    </xf>
    <xf numFmtId="164" fontId="2" fillId="0" borderId="0" xfId="1" applyNumberFormat="1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textRotation="90" shrinkToFit="1"/>
    </xf>
    <xf numFmtId="0" fontId="2" fillId="0" borderId="0" xfId="0" applyFont="1" applyFill="1" applyAlignment="1">
      <alignment textRotation="90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textRotation="90" wrapText="1"/>
    </xf>
    <xf numFmtId="164" fontId="6" fillId="0" borderId="2" xfId="1" applyNumberFormat="1" applyFont="1" applyFill="1" applyBorder="1" applyAlignment="1">
      <alignment horizontal="center" textRotation="90" wrapText="1"/>
    </xf>
    <xf numFmtId="0" fontId="2" fillId="0" borderId="0" xfId="0" applyFont="1" applyFill="1" applyAlignment="1">
      <alignment wrapText="1"/>
    </xf>
    <xf numFmtId="0" fontId="10" fillId="0" borderId="2" xfId="0" applyFont="1" applyBorder="1" applyAlignment="1"/>
    <xf numFmtId="165" fontId="12" fillId="0" borderId="2" xfId="0" applyNumberFormat="1" applyFont="1" applyFill="1" applyBorder="1"/>
    <xf numFmtId="0" fontId="9" fillId="0" borderId="2" xfId="0" applyFont="1" applyFill="1" applyBorder="1"/>
    <xf numFmtId="164" fontId="9" fillId="0" borderId="2" xfId="1" applyNumberFormat="1" applyFont="1" applyFill="1" applyBorder="1"/>
    <xf numFmtId="0" fontId="10" fillId="0" borderId="2" xfId="0" applyFont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5" fillId="0" borderId="2" xfId="0" applyFont="1" applyFill="1" applyBorder="1"/>
    <xf numFmtId="164" fontId="5" fillId="0" borderId="2" xfId="1" applyNumberFormat="1" applyFont="1" applyFill="1" applyBorder="1"/>
    <xf numFmtId="0" fontId="2" fillId="3" borderId="2" xfId="0" applyFont="1" applyFill="1" applyBorder="1" applyAlignment="1">
      <alignment textRotation="90" shrinkToFit="1"/>
    </xf>
    <xf numFmtId="165" fontId="12" fillId="3" borderId="2" xfId="0" applyNumberFormat="1" applyFont="1" applyFill="1" applyBorder="1"/>
    <xf numFmtId="0" fontId="2" fillId="5" borderId="2" xfId="0" applyFont="1" applyFill="1" applyBorder="1" applyAlignment="1">
      <alignment textRotation="90" shrinkToFit="1"/>
    </xf>
    <xf numFmtId="165" fontId="12" fillId="5" borderId="2" xfId="0" applyNumberFormat="1" applyFont="1" applyFill="1" applyBorder="1"/>
    <xf numFmtId="0" fontId="2" fillId="6" borderId="2" xfId="0" applyFont="1" applyFill="1" applyBorder="1" applyAlignment="1">
      <alignment textRotation="90" shrinkToFit="1"/>
    </xf>
    <xf numFmtId="165" fontId="12" fillId="6" borderId="2" xfId="0" applyNumberFormat="1" applyFont="1" applyFill="1" applyBorder="1"/>
    <xf numFmtId="0" fontId="2" fillId="4" borderId="2" xfId="0" applyFont="1" applyFill="1" applyBorder="1" applyAlignment="1">
      <alignment textRotation="90" shrinkToFit="1"/>
    </xf>
    <xf numFmtId="165" fontId="12" fillId="4" borderId="2" xfId="0" applyNumberFormat="1" applyFont="1" applyFill="1" applyBorder="1"/>
    <xf numFmtId="0" fontId="2" fillId="7" borderId="2" xfId="0" applyFont="1" applyFill="1" applyBorder="1" applyAlignment="1">
      <alignment textRotation="90" shrinkToFit="1"/>
    </xf>
    <xf numFmtId="165" fontId="12" fillId="7" borderId="2" xfId="0" applyNumberFormat="1" applyFont="1" applyFill="1" applyBorder="1"/>
    <xf numFmtId="0" fontId="2" fillId="8" borderId="2" xfId="0" applyFont="1" applyFill="1" applyBorder="1" applyAlignment="1">
      <alignment textRotation="90" shrinkToFit="1"/>
    </xf>
    <xf numFmtId="165" fontId="12" fillId="8" borderId="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textRotation="90" shrinkToFit="1"/>
    </xf>
    <xf numFmtId="0" fontId="8" fillId="0" borderId="2" xfId="0" applyFont="1" applyFill="1" applyBorder="1" applyAlignment="1">
      <alignment textRotation="90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Alignment="1">
      <alignment horizontal="center"/>
    </xf>
    <xf numFmtId="0" fontId="9" fillId="2" borderId="2" xfId="0" applyFont="1" applyFill="1" applyBorder="1" applyAlignment="1">
      <alignment textRotation="90" wrapText="1" shrinkToFit="1"/>
    </xf>
    <xf numFmtId="0" fontId="9" fillId="2" borderId="2" xfId="0" applyFont="1" applyFill="1" applyBorder="1" applyAlignment="1">
      <alignment horizontal="center" vertical="center" textRotation="90" wrapText="1" shrinkToFit="1"/>
    </xf>
    <xf numFmtId="0" fontId="8" fillId="2" borderId="2" xfId="0" applyFont="1" applyFill="1" applyBorder="1" applyAlignment="1">
      <alignment textRotation="90" wrapText="1" shrinkToFit="1"/>
    </xf>
    <xf numFmtId="0" fontId="8" fillId="2" borderId="2" xfId="0" applyFont="1" applyFill="1" applyBorder="1" applyAlignment="1">
      <alignment horizontal="center" textRotation="90" wrapText="1" shrinkToFit="1"/>
    </xf>
    <xf numFmtId="14" fontId="10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4" fontId="9" fillId="0" borderId="2" xfId="0" applyNumberFormat="1" applyFont="1" applyFill="1" applyBorder="1"/>
    <xf numFmtId="164" fontId="9" fillId="0" borderId="0" xfId="0" applyNumberFormat="1" applyFont="1" applyFill="1"/>
    <xf numFmtId="0" fontId="12" fillId="0" borderId="2" xfId="0" applyFont="1" applyFill="1" applyBorder="1" applyAlignment="1">
      <alignment wrapText="1"/>
    </xf>
    <xf numFmtId="164" fontId="25" fillId="0" borderId="0" xfId="0" applyNumberFormat="1" applyFont="1" applyFill="1"/>
    <xf numFmtId="0" fontId="23" fillId="0" borderId="0" xfId="0" applyFont="1" applyFill="1" applyAlignment="1"/>
    <xf numFmtId="0" fontId="24" fillId="0" borderId="0" xfId="0" applyFont="1" applyFill="1" applyAlignment="1"/>
    <xf numFmtId="0" fontId="23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90"/>
    </xf>
    <xf numFmtId="164" fontId="6" fillId="0" borderId="3" xfId="1" applyNumberFormat="1" applyFont="1" applyFill="1" applyBorder="1" applyAlignment="1">
      <alignment horizontal="center" textRotation="90"/>
    </xf>
    <xf numFmtId="164" fontId="6" fillId="0" borderId="4" xfId="1" applyNumberFormat="1" applyFont="1" applyFill="1" applyBorder="1" applyAlignment="1">
      <alignment horizontal="center" textRotation="90"/>
    </xf>
    <xf numFmtId="164" fontId="6" fillId="0" borderId="5" xfId="1" applyNumberFormat="1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9966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95250</xdr:rowOff>
    </xdr:from>
    <xdr:to>
      <xdr:col>4</xdr:col>
      <xdr:colOff>304800</xdr:colOff>
      <xdr:row>2</xdr:row>
      <xdr:rowOff>95251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47725" y="476250"/>
          <a:ext cx="18383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95250</xdr:rowOff>
    </xdr:from>
    <xdr:to>
      <xdr:col>4</xdr:col>
      <xdr:colOff>400050</xdr:colOff>
      <xdr:row>2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28700" y="476250"/>
          <a:ext cx="1895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10"/>
  <sheetViews>
    <sheetView workbookViewId="0">
      <pane xSplit="5" ySplit="9" topLeftCell="AQ10" activePane="bottomRight" state="frozen"/>
      <selection activeCell="A6" sqref="A6"/>
      <selection pane="topRight" activeCell="F6" sqref="F6"/>
      <selection pane="bottomLeft" activeCell="A15" sqref="A15"/>
      <selection pane="bottomRight" activeCell="A4" sqref="A4:XFD5"/>
    </sheetView>
  </sheetViews>
  <sheetFormatPr defaultColWidth="9.109375" defaultRowHeight="13.8" x14ac:dyDescent="0.25"/>
  <cols>
    <col min="1" max="1" width="3" style="41" customWidth="1"/>
    <col min="2" max="2" width="12.77734375" style="1" customWidth="1"/>
    <col min="3" max="3" width="20.33203125" style="1" customWidth="1"/>
    <col min="4" max="4" width="16.88671875" style="1" customWidth="1"/>
    <col min="5" max="5" width="10.6640625" style="1" bestFit="1" customWidth="1"/>
    <col min="6" max="7" width="4" style="1" customWidth="1"/>
    <col min="8" max="8" width="5.77734375" style="1" bestFit="1" customWidth="1"/>
    <col min="9" max="9" width="4.109375" style="1" customWidth="1"/>
    <col min="10" max="11" width="5.77734375" style="1" bestFit="1" customWidth="1"/>
    <col min="12" max="63" width="3.6640625" style="1" customWidth="1"/>
    <col min="64" max="64" width="5" style="5" customWidth="1"/>
    <col min="65" max="65" width="5" style="1" customWidth="1"/>
    <col min="66" max="66" width="10.88671875" style="1" customWidth="1"/>
    <col min="67" max="67" width="10.109375" style="1" bestFit="1" customWidth="1"/>
    <col min="68" max="16384" width="9.109375" style="1"/>
  </cols>
  <sheetData>
    <row r="1" spans="1:68" x14ac:dyDescent="0.25">
      <c r="A1" s="98" t="s">
        <v>0</v>
      </c>
      <c r="B1" s="98"/>
      <c r="C1" s="98"/>
      <c r="D1" s="98"/>
      <c r="E1" s="98"/>
      <c r="F1" s="98"/>
      <c r="G1" s="98"/>
      <c r="BL1" s="1"/>
    </row>
    <row r="2" spans="1:68" x14ac:dyDescent="0.25">
      <c r="A2" s="99" t="s">
        <v>1</v>
      </c>
      <c r="B2" s="99"/>
      <c r="C2" s="99"/>
      <c r="D2" s="99"/>
      <c r="E2" s="99"/>
      <c r="F2" s="99"/>
      <c r="G2" s="99"/>
      <c r="BL2" s="1"/>
    </row>
    <row r="3" spans="1:68" ht="15" customHeight="1" x14ac:dyDescent="0.25">
      <c r="A3" s="42"/>
      <c r="B3" s="102"/>
      <c r="C3" s="102"/>
      <c r="D3" s="102"/>
      <c r="E3" s="102"/>
      <c r="F3" s="36"/>
      <c r="G3" s="36"/>
      <c r="BL3" s="1"/>
    </row>
    <row r="4" spans="1:68" s="18" customFormat="1" ht="15" customHeight="1" x14ac:dyDescent="0.25">
      <c r="A4" s="100" t="s">
        <v>132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68" s="18" customFormat="1" ht="10.199999999999999" customHeight="1" x14ac:dyDescent="0.25">
      <c r="A5" s="101" t="s">
        <v>133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38"/>
      <c r="BP5" s="38"/>
    </row>
    <row r="6" spans="1:68" ht="154.5" customHeight="1" x14ac:dyDescent="0.25">
      <c r="A6" s="93" t="s">
        <v>2</v>
      </c>
      <c r="B6" s="93" t="s">
        <v>3</v>
      </c>
      <c r="C6" s="93" t="s">
        <v>4</v>
      </c>
      <c r="D6" s="93" t="s">
        <v>5</v>
      </c>
      <c r="E6" s="2" t="s">
        <v>6</v>
      </c>
      <c r="F6" s="53" t="s">
        <v>66</v>
      </c>
      <c r="G6" s="53" t="s">
        <v>67</v>
      </c>
      <c r="H6" s="53" t="s">
        <v>68</v>
      </c>
      <c r="I6" s="54" t="s">
        <v>11</v>
      </c>
      <c r="J6" s="53" t="s">
        <v>69</v>
      </c>
      <c r="K6" s="53" t="s">
        <v>70</v>
      </c>
      <c r="L6" s="53" t="s">
        <v>71</v>
      </c>
      <c r="M6" s="53" t="s">
        <v>72</v>
      </c>
      <c r="N6" s="53" t="s">
        <v>73</v>
      </c>
      <c r="O6" s="53" t="s">
        <v>10</v>
      </c>
      <c r="P6" s="53" t="s">
        <v>74</v>
      </c>
      <c r="Q6" s="53" t="s">
        <v>7</v>
      </c>
      <c r="R6" s="53" t="s">
        <v>8</v>
      </c>
      <c r="S6" s="53" t="s">
        <v>51</v>
      </c>
      <c r="T6" s="53" t="s">
        <v>9</v>
      </c>
      <c r="U6" s="53" t="s">
        <v>31</v>
      </c>
      <c r="V6" s="53" t="s">
        <v>32</v>
      </c>
      <c r="W6" s="53" t="s">
        <v>33</v>
      </c>
      <c r="X6" s="53" t="s">
        <v>29</v>
      </c>
      <c r="Y6" s="53" t="s">
        <v>19</v>
      </c>
      <c r="Z6" s="53" t="s">
        <v>20</v>
      </c>
      <c r="AA6" s="53" t="s">
        <v>26</v>
      </c>
      <c r="AB6" s="53" t="s">
        <v>18</v>
      </c>
      <c r="AC6" s="53" t="s">
        <v>22</v>
      </c>
      <c r="AD6" s="53" t="s">
        <v>16</v>
      </c>
      <c r="AE6" s="53" t="s">
        <v>13</v>
      </c>
      <c r="AF6" s="53" t="s">
        <v>75</v>
      </c>
      <c r="AG6" s="53" t="s">
        <v>76</v>
      </c>
      <c r="AH6" s="53" t="s">
        <v>77</v>
      </c>
      <c r="AI6" s="53" t="s">
        <v>78</v>
      </c>
      <c r="AJ6" s="53" t="s">
        <v>79</v>
      </c>
      <c r="AK6" s="53" t="s">
        <v>80</v>
      </c>
      <c r="AL6" s="53" t="s">
        <v>81</v>
      </c>
      <c r="AM6" s="53" t="s">
        <v>82</v>
      </c>
      <c r="AN6" s="53" t="s">
        <v>14</v>
      </c>
      <c r="AO6" s="53" t="s">
        <v>83</v>
      </c>
      <c r="AP6" s="53" t="s">
        <v>58</v>
      </c>
      <c r="AQ6" s="53" t="s">
        <v>56</v>
      </c>
      <c r="AR6" s="53" t="s">
        <v>84</v>
      </c>
      <c r="AS6" s="53" t="s">
        <v>85</v>
      </c>
      <c r="AT6" s="53" t="s">
        <v>17</v>
      </c>
      <c r="AU6" s="53" t="s">
        <v>86</v>
      </c>
      <c r="AV6" s="53" t="s">
        <v>87</v>
      </c>
      <c r="AW6" s="53" t="s">
        <v>63</v>
      </c>
      <c r="AX6" s="53" t="s">
        <v>27</v>
      </c>
      <c r="AY6" s="53" t="s">
        <v>21</v>
      </c>
      <c r="AZ6" s="53" t="s">
        <v>88</v>
      </c>
      <c r="BA6" s="53" t="s">
        <v>30</v>
      </c>
      <c r="BB6" s="53" t="s">
        <v>28</v>
      </c>
      <c r="BC6" s="53" t="s">
        <v>25</v>
      </c>
      <c r="BD6" s="53" t="s">
        <v>15</v>
      </c>
      <c r="BE6" s="53" t="s">
        <v>64</v>
      </c>
      <c r="BF6" s="4" t="s">
        <v>24</v>
      </c>
      <c r="BG6" s="4" t="s">
        <v>89</v>
      </c>
      <c r="BH6" s="4" t="s">
        <v>90</v>
      </c>
      <c r="BI6" s="4" t="s">
        <v>91</v>
      </c>
      <c r="BJ6" s="4" t="s">
        <v>62</v>
      </c>
      <c r="BK6" s="4" t="s">
        <v>23</v>
      </c>
      <c r="BL6" s="94" t="s">
        <v>34</v>
      </c>
      <c r="BM6" s="95" t="s">
        <v>35</v>
      </c>
      <c r="BN6" s="94" t="s">
        <v>163</v>
      </c>
      <c r="BO6" s="37"/>
      <c r="BP6" s="37"/>
    </row>
    <row r="7" spans="1:68" ht="24.75" customHeight="1" x14ac:dyDescent="0.25">
      <c r="A7" s="93"/>
      <c r="B7" s="93"/>
      <c r="C7" s="93"/>
      <c r="D7" s="93"/>
      <c r="E7" s="2" t="s">
        <v>36</v>
      </c>
      <c r="F7" s="6">
        <v>3</v>
      </c>
      <c r="G7" s="6">
        <v>3</v>
      </c>
      <c r="H7" s="6">
        <v>3</v>
      </c>
      <c r="I7" s="6">
        <v>3</v>
      </c>
      <c r="J7" s="6">
        <v>2</v>
      </c>
      <c r="K7" s="6">
        <v>3</v>
      </c>
      <c r="L7" s="6">
        <v>2</v>
      </c>
      <c r="M7" s="6">
        <v>3</v>
      </c>
      <c r="N7" s="6">
        <v>2</v>
      </c>
      <c r="O7" s="6">
        <v>3</v>
      </c>
      <c r="P7" s="6">
        <v>2</v>
      </c>
      <c r="Q7" s="6">
        <v>3</v>
      </c>
      <c r="R7" s="6">
        <v>3</v>
      </c>
      <c r="S7" s="6">
        <v>3</v>
      </c>
      <c r="T7" s="6">
        <v>3</v>
      </c>
      <c r="U7" s="6">
        <v>3</v>
      </c>
      <c r="V7" s="6">
        <v>3</v>
      </c>
      <c r="W7" s="6">
        <v>3</v>
      </c>
      <c r="X7" s="6">
        <v>3</v>
      </c>
      <c r="Y7" s="6">
        <v>3</v>
      </c>
      <c r="Z7" s="6">
        <v>3</v>
      </c>
      <c r="AA7" s="6">
        <v>3</v>
      </c>
      <c r="AB7" s="6">
        <v>3</v>
      </c>
      <c r="AC7" s="6">
        <v>3</v>
      </c>
      <c r="AD7" s="6">
        <v>3</v>
      </c>
      <c r="AE7" s="6">
        <v>3</v>
      </c>
      <c r="AF7" s="6">
        <v>3</v>
      </c>
      <c r="AG7" s="6">
        <v>2</v>
      </c>
      <c r="AH7" s="6">
        <v>2</v>
      </c>
      <c r="AI7" s="6">
        <v>2</v>
      </c>
      <c r="AJ7" s="6">
        <v>2</v>
      </c>
      <c r="AK7" s="6">
        <v>2</v>
      </c>
      <c r="AL7" s="6">
        <v>2</v>
      </c>
      <c r="AM7" s="6">
        <v>2</v>
      </c>
      <c r="AN7" s="6">
        <v>2</v>
      </c>
      <c r="AO7" s="6">
        <v>2</v>
      </c>
      <c r="AP7" s="6">
        <v>2</v>
      </c>
      <c r="AQ7" s="6">
        <v>2</v>
      </c>
      <c r="AR7" s="6">
        <v>2</v>
      </c>
      <c r="AS7" s="6">
        <v>2</v>
      </c>
      <c r="AT7" s="6">
        <v>2</v>
      </c>
      <c r="AU7" s="6">
        <v>2</v>
      </c>
      <c r="AV7" s="6">
        <v>2</v>
      </c>
      <c r="AW7" s="6">
        <v>2</v>
      </c>
      <c r="AX7" s="6">
        <v>3</v>
      </c>
      <c r="AY7" s="6">
        <v>2</v>
      </c>
      <c r="AZ7" s="6">
        <v>2</v>
      </c>
      <c r="BA7" s="6">
        <v>3</v>
      </c>
      <c r="BB7" s="6">
        <v>3</v>
      </c>
      <c r="BC7" s="6">
        <v>2</v>
      </c>
      <c r="BD7" s="6">
        <v>2</v>
      </c>
      <c r="BE7" s="6">
        <v>2</v>
      </c>
      <c r="BF7" s="6">
        <v>2</v>
      </c>
      <c r="BG7" s="6">
        <v>2</v>
      </c>
      <c r="BH7" s="6">
        <v>2</v>
      </c>
      <c r="BI7" s="6">
        <v>2</v>
      </c>
      <c r="BJ7" s="6">
        <v>2</v>
      </c>
      <c r="BK7" s="6">
        <v>2</v>
      </c>
      <c r="BL7" s="94"/>
      <c r="BM7" s="96"/>
      <c r="BN7" s="94"/>
    </row>
    <row r="8" spans="1:68" ht="30" customHeight="1" x14ac:dyDescent="0.25">
      <c r="A8" s="93"/>
      <c r="B8" s="93"/>
      <c r="C8" s="93"/>
      <c r="D8" s="93"/>
      <c r="E8" s="2" t="s">
        <v>92</v>
      </c>
      <c r="F8" s="7"/>
      <c r="G8" s="7" t="s">
        <v>66</v>
      </c>
      <c r="H8" s="7"/>
      <c r="I8" s="7" t="s">
        <v>93</v>
      </c>
      <c r="J8" s="7"/>
      <c r="K8" s="7" t="s">
        <v>94</v>
      </c>
      <c r="L8" s="7"/>
      <c r="M8" s="7"/>
      <c r="N8" s="7"/>
      <c r="O8" s="7" t="s">
        <v>95</v>
      </c>
      <c r="P8" s="7"/>
      <c r="Q8" s="7"/>
      <c r="R8" s="7"/>
      <c r="S8" s="7"/>
      <c r="T8" s="7"/>
      <c r="U8" s="7" t="s">
        <v>96</v>
      </c>
      <c r="V8" s="7"/>
      <c r="W8" s="7"/>
      <c r="X8" s="7"/>
      <c r="Y8" s="7"/>
      <c r="Z8" s="7"/>
      <c r="AA8" s="7" t="s">
        <v>20</v>
      </c>
      <c r="AB8" s="7"/>
      <c r="AC8" s="7"/>
      <c r="AD8" s="7"/>
      <c r="AE8" s="7"/>
      <c r="AF8" s="7"/>
      <c r="AG8" s="24"/>
      <c r="AH8" s="24"/>
      <c r="AI8" s="24"/>
      <c r="AJ8" s="28"/>
      <c r="AK8" s="28"/>
      <c r="AL8" s="28"/>
      <c r="AM8" s="30"/>
      <c r="AN8" s="30"/>
      <c r="AO8" s="30" t="s">
        <v>7</v>
      </c>
      <c r="AP8" s="32"/>
      <c r="AQ8" s="32"/>
      <c r="AR8" s="34"/>
      <c r="AS8" s="34"/>
      <c r="AT8" s="34"/>
      <c r="AU8" s="26"/>
      <c r="AV8" s="26"/>
      <c r="AW8" s="26"/>
      <c r="AX8" s="7"/>
      <c r="AY8" s="7" t="s">
        <v>19</v>
      </c>
      <c r="AZ8" s="7" t="s">
        <v>26</v>
      </c>
      <c r="BA8" s="7" t="s">
        <v>18</v>
      </c>
      <c r="BB8" s="7"/>
      <c r="BC8" s="7"/>
      <c r="BD8" s="7"/>
      <c r="BE8" s="7"/>
      <c r="BF8" s="7"/>
      <c r="BG8" s="7"/>
      <c r="BH8" s="7"/>
      <c r="BI8" s="7"/>
      <c r="BJ8" s="7"/>
      <c r="BK8" s="8"/>
      <c r="BL8" s="94"/>
      <c r="BM8" s="97"/>
      <c r="BN8" s="94"/>
    </row>
    <row r="9" spans="1:68" s="12" customFormat="1" ht="37.200000000000003" customHeight="1" x14ac:dyDescent="0.25">
      <c r="A9" s="75" t="s">
        <v>97</v>
      </c>
      <c r="B9" s="75"/>
      <c r="C9" s="75"/>
      <c r="D9" s="75"/>
      <c r="E9" s="75"/>
      <c r="F9" s="68" t="s">
        <v>98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0"/>
      <c r="AF9" s="9"/>
      <c r="AG9" s="76" t="s">
        <v>99</v>
      </c>
      <c r="AH9" s="77"/>
      <c r="AI9" s="78"/>
      <c r="AJ9" s="79" t="s">
        <v>99</v>
      </c>
      <c r="AK9" s="80"/>
      <c r="AL9" s="81"/>
      <c r="AM9" s="82" t="s">
        <v>99</v>
      </c>
      <c r="AN9" s="83"/>
      <c r="AO9" s="84"/>
      <c r="AP9" s="85" t="s">
        <v>99</v>
      </c>
      <c r="AQ9" s="86"/>
      <c r="AR9" s="87" t="s">
        <v>99</v>
      </c>
      <c r="AS9" s="88"/>
      <c r="AT9" s="89"/>
      <c r="AU9" s="90" t="s">
        <v>99</v>
      </c>
      <c r="AV9" s="91"/>
      <c r="AW9" s="92"/>
      <c r="AX9" s="68" t="s">
        <v>98</v>
      </c>
      <c r="AY9" s="69"/>
      <c r="AZ9" s="69"/>
      <c r="BA9" s="69"/>
      <c r="BB9" s="70"/>
      <c r="BC9" s="68" t="s">
        <v>99</v>
      </c>
      <c r="BD9" s="69"/>
      <c r="BE9" s="70"/>
      <c r="BF9" s="68" t="s">
        <v>99</v>
      </c>
      <c r="BG9" s="69"/>
      <c r="BH9" s="70"/>
      <c r="BI9" s="68" t="s">
        <v>99</v>
      </c>
      <c r="BJ9" s="69"/>
      <c r="BK9" s="70"/>
      <c r="BL9" s="10"/>
      <c r="BM9" s="11"/>
      <c r="BN9" s="10"/>
    </row>
    <row r="10" spans="1:68" ht="15.6" x14ac:dyDescent="0.3">
      <c r="A10" s="17">
        <v>1</v>
      </c>
      <c r="B10" s="57">
        <v>33436</v>
      </c>
      <c r="C10" s="13" t="s">
        <v>134</v>
      </c>
      <c r="D10" s="13" t="s">
        <v>37</v>
      </c>
      <c r="E10" s="6" t="s">
        <v>147</v>
      </c>
      <c r="F10" s="14">
        <v>7.3</v>
      </c>
      <c r="G10" s="14"/>
      <c r="H10" s="14">
        <v>7.3</v>
      </c>
      <c r="I10" s="14"/>
      <c r="J10" s="14">
        <v>7</v>
      </c>
      <c r="K10" s="14">
        <v>7</v>
      </c>
      <c r="L10" s="14">
        <v>6.4</v>
      </c>
      <c r="M10" s="14"/>
      <c r="N10" s="14">
        <v>7.3</v>
      </c>
      <c r="O10" s="14">
        <v>8.9</v>
      </c>
      <c r="P10" s="14">
        <v>7.8</v>
      </c>
      <c r="Q10" s="14">
        <v>6.6</v>
      </c>
      <c r="R10" s="14"/>
      <c r="S10" s="14"/>
      <c r="T10" s="14"/>
      <c r="U10" s="14"/>
      <c r="V10" s="14"/>
      <c r="W10" s="14">
        <v>7.2</v>
      </c>
      <c r="X10" s="14">
        <v>7.1</v>
      </c>
      <c r="Y10" s="14">
        <v>6.1</v>
      </c>
      <c r="Z10" s="14">
        <v>7.1</v>
      </c>
      <c r="AA10" s="14">
        <v>7.2</v>
      </c>
      <c r="AB10" s="14">
        <v>6.7</v>
      </c>
      <c r="AC10" s="14">
        <v>6.8</v>
      </c>
      <c r="AD10" s="14"/>
      <c r="AE10" s="14"/>
      <c r="AF10" s="14"/>
      <c r="AG10" s="25"/>
      <c r="AH10" s="25"/>
      <c r="AI10" s="25"/>
      <c r="AJ10" s="29"/>
      <c r="AK10" s="29"/>
      <c r="AL10" s="29"/>
      <c r="AM10" s="31"/>
      <c r="AN10" s="31"/>
      <c r="AO10" s="31"/>
      <c r="AP10" s="33"/>
      <c r="AQ10" s="33"/>
      <c r="AR10" s="35">
        <v>8.8000000000000007</v>
      </c>
      <c r="AS10" s="35"/>
      <c r="AT10" s="35"/>
      <c r="AU10" s="27"/>
      <c r="AV10" s="27"/>
      <c r="AW10" s="27">
        <v>5</v>
      </c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>
        <f>COUNTIF(F10:BK10,"&gt;=4,5")</f>
        <v>0</v>
      </c>
      <c r="BM10" s="16">
        <f>SUMIF(F10:BK10,"&gt;=4,5",$F$7:$BK$7)</f>
        <v>0</v>
      </c>
      <c r="BN10" s="16">
        <f>BM10*80000</f>
        <v>0</v>
      </c>
    </row>
    <row r="11" spans="1:68" ht="15.6" x14ac:dyDescent="0.3">
      <c r="A11" s="17">
        <v>2</v>
      </c>
      <c r="B11" s="57">
        <v>35051</v>
      </c>
      <c r="C11" s="13" t="s">
        <v>135</v>
      </c>
      <c r="D11" s="13" t="s">
        <v>65</v>
      </c>
      <c r="E11" s="6" t="s">
        <v>147</v>
      </c>
      <c r="F11" s="14">
        <v>7</v>
      </c>
      <c r="G11" s="14"/>
      <c r="H11" s="14">
        <v>7.8</v>
      </c>
      <c r="I11" s="14"/>
      <c r="J11" s="14">
        <v>6.8</v>
      </c>
      <c r="K11" s="14">
        <v>6.8</v>
      </c>
      <c r="L11" s="14">
        <v>7.4</v>
      </c>
      <c r="M11" s="14">
        <v>5.4</v>
      </c>
      <c r="N11" s="14">
        <v>6.3</v>
      </c>
      <c r="O11" s="14"/>
      <c r="P11" s="14">
        <v>8</v>
      </c>
      <c r="Q11" s="14"/>
      <c r="R11" s="14"/>
      <c r="S11" s="14"/>
      <c r="T11" s="14"/>
      <c r="U11" s="14"/>
      <c r="V11" s="14"/>
      <c r="W11" s="14">
        <v>5.7</v>
      </c>
      <c r="X11" s="14"/>
      <c r="Y11" s="14">
        <v>8.4</v>
      </c>
      <c r="Z11" s="14">
        <v>7.2</v>
      </c>
      <c r="AA11" s="14">
        <v>7.6</v>
      </c>
      <c r="AB11" s="14">
        <v>7.8</v>
      </c>
      <c r="AC11" s="14"/>
      <c r="AD11" s="14"/>
      <c r="AE11" s="14"/>
      <c r="AF11" s="14"/>
      <c r="AG11" s="25"/>
      <c r="AH11" s="25"/>
      <c r="AI11" s="25"/>
      <c r="AJ11" s="29"/>
      <c r="AK11" s="29"/>
      <c r="AL11" s="29"/>
      <c r="AM11" s="31"/>
      <c r="AN11" s="31"/>
      <c r="AO11" s="31"/>
      <c r="AP11" s="33"/>
      <c r="AQ11" s="33"/>
      <c r="AR11" s="35">
        <v>7.3</v>
      </c>
      <c r="AS11" s="35"/>
      <c r="AT11" s="35"/>
      <c r="AU11" s="27"/>
      <c r="AV11" s="27"/>
      <c r="AW11" s="27"/>
      <c r="AX11" s="14"/>
      <c r="AY11" s="14"/>
      <c r="AZ11" s="14">
        <v>7.5</v>
      </c>
      <c r="BA11" s="14"/>
      <c r="BB11" s="14">
        <v>8.1</v>
      </c>
      <c r="BC11" s="14">
        <v>7.8</v>
      </c>
      <c r="BD11" s="14"/>
      <c r="BE11" s="14"/>
      <c r="BF11" s="14"/>
      <c r="BG11" s="14"/>
      <c r="BH11" s="14"/>
      <c r="BI11" s="14"/>
      <c r="BJ11" s="14"/>
      <c r="BK11" s="14"/>
      <c r="BL11" s="15">
        <f t="shared" ref="BL11:BL21" si="0">COUNTIF(F11:BK11,"&gt;=4,5")</f>
        <v>0</v>
      </c>
      <c r="BM11" s="16">
        <f t="shared" ref="BM11:BM21" si="1">SUMIF(F11:BK11,"&gt;=4,5",$F$7:$BK$7)</f>
        <v>0</v>
      </c>
      <c r="BN11" s="16">
        <f t="shared" ref="BN11:BN22" si="2">BM11*80000</f>
        <v>0</v>
      </c>
    </row>
    <row r="12" spans="1:68" ht="15.6" x14ac:dyDescent="0.3">
      <c r="A12" s="17">
        <v>3</v>
      </c>
      <c r="B12" s="57">
        <v>33573</v>
      </c>
      <c r="C12" s="13" t="s">
        <v>136</v>
      </c>
      <c r="D12" s="13" t="s">
        <v>38</v>
      </c>
      <c r="E12" s="6" t="s">
        <v>147</v>
      </c>
      <c r="F12" s="14"/>
      <c r="G12" s="14"/>
      <c r="H12" s="14">
        <v>7.3</v>
      </c>
      <c r="I12" s="14"/>
      <c r="J12" s="14"/>
      <c r="K12" s="14"/>
      <c r="L12" s="14"/>
      <c r="M12" s="14"/>
      <c r="N12" s="14">
        <v>5.0999999999999996</v>
      </c>
      <c r="O12" s="14"/>
      <c r="P12" s="14">
        <v>5.5</v>
      </c>
      <c r="Q12" s="14"/>
      <c r="R12" s="14"/>
      <c r="S12" s="14"/>
      <c r="T12" s="14"/>
      <c r="U12" s="14"/>
      <c r="V12" s="14"/>
      <c r="W12" s="14">
        <v>7</v>
      </c>
      <c r="X12" s="14"/>
      <c r="Y12" s="14">
        <v>8.8000000000000007</v>
      </c>
      <c r="Z12" s="14"/>
      <c r="AA12" s="14"/>
      <c r="AB12" s="14"/>
      <c r="AC12" s="14"/>
      <c r="AD12" s="14"/>
      <c r="AE12" s="14"/>
      <c r="AF12" s="14"/>
      <c r="AG12" s="25"/>
      <c r="AH12" s="25"/>
      <c r="AI12" s="25"/>
      <c r="AJ12" s="29"/>
      <c r="AK12" s="29"/>
      <c r="AL12" s="29"/>
      <c r="AM12" s="31"/>
      <c r="AN12" s="31"/>
      <c r="AO12" s="31"/>
      <c r="AP12" s="33"/>
      <c r="AQ12" s="33"/>
      <c r="AR12" s="35"/>
      <c r="AS12" s="35"/>
      <c r="AT12" s="35"/>
      <c r="AU12" s="27"/>
      <c r="AV12" s="27"/>
      <c r="AW12" s="27"/>
      <c r="AX12" s="14"/>
      <c r="AY12" s="14"/>
      <c r="AZ12" s="14"/>
      <c r="BA12" s="14"/>
      <c r="BB12" s="14"/>
      <c r="BC12" s="14"/>
      <c r="BD12" s="14"/>
      <c r="BE12" s="14">
        <v>8.9</v>
      </c>
      <c r="BF12" s="14"/>
      <c r="BG12" s="14"/>
      <c r="BH12" s="14"/>
      <c r="BI12" s="14"/>
      <c r="BJ12" s="14"/>
      <c r="BK12" s="14"/>
      <c r="BL12" s="15">
        <f t="shared" si="0"/>
        <v>0</v>
      </c>
      <c r="BM12" s="16">
        <f t="shared" si="1"/>
        <v>0</v>
      </c>
      <c r="BN12" s="16">
        <f t="shared" si="2"/>
        <v>0</v>
      </c>
    </row>
    <row r="13" spans="1:68" ht="15.6" x14ac:dyDescent="0.3">
      <c r="A13" s="17">
        <v>4</v>
      </c>
      <c r="B13" s="57">
        <v>32832</v>
      </c>
      <c r="C13" s="13" t="s">
        <v>137</v>
      </c>
      <c r="D13" s="13" t="s">
        <v>38</v>
      </c>
      <c r="E13" s="6" t="s">
        <v>147</v>
      </c>
      <c r="F13" s="14">
        <v>5</v>
      </c>
      <c r="G13" s="14"/>
      <c r="H13" s="14"/>
      <c r="I13" s="14"/>
      <c r="J13" s="14">
        <v>6</v>
      </c>
      <c r="K13" s="14"/>
      <c r="L13" s="14"/>
      <c r="M13" s="14"/>
      <c r="N13" s="14">
        <v>6</v>
      </c>
      <c r="O13" s="14"/>
      <c r="P13" s="14">
        <v>6</v>
      </c>
      <c r="Q13" s="14">
        <v>6</v>
      </c>
      <c r="R13" s="14"/>
      <c r="S13" s="14"/>
      <c r="T13" s="14"/>
      <c r="U13" s="14"/>
      <c r="V13" s="14"/>
      <c r="W13" s="14">
        <v>6.7</v>
      </c>
      <c r="X13" s="14"/>
      <c r="Y13" s="14"/>
      <c r="Z13" s="14">
        <v>8</v>
      </c>
      <c r="AA13" s="14"/>
      <c r="AB13" s="14"/>
      <c r="AC13" s="14"/>
      <c r="AD13" s="14"/>
      <c r="AE13" s="14"/>
      <c r="AF13" s="14"/>
      <c r="AG13" s="25"/>
      <c r="AH13" s="25"/>
      <c r="AI13" s="25"/>
      <c r="AJ13" s="29"/>
      <c r="AK13" s="29"/>
      <c r="AL13" s="29"/>
      <c r="AM13" s="31"/>
      <c r="AN13" s="31"/>
      <c r="AO13" s="31"/>
      <c r="AP13" s="33"/>
      <c r="AQ13" s="33"/>
      <c r="AR13" s="35"/>
      <c r="AS13" s="35"/>
      <c r="AT13" s="35">
        <v>6</v>
      </c>
      <c r="AU13" s="27"/>
      <c r="AV13" s="27"/>
      <c r="AW13" s="27">
        <v>9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5">
        <f t="shared" si="0"/>
        <v>0</v>
      </c>
      <c r="BM13" s="16">
        <f t="shared" si="1"/>
        <v>0</v>
      </c>
      <c r="BN13" s="16">
        <f t="shared" si="2"/>
        <v>0</v>
      </c>
    </row>
    <row r="14" spans="1:68" ht="15.6" x14ac:dyDescent="0.3">
      <c r="A14" s="17">
        <v>5</v>
      </c>
      <c r="B14" s="57">
        <v>34104</v>
      </c>
      <c r="C14" s="13" t="s">
        <v>138</v>
      </c>
      <c r="D14" s="13" t="s">
        <v>39</v>
      </c>
      <c r="E14" s="6" t="s">
        <v>147</v>
      </c>
      <c r="F14" s="14">
        <v>5</v>
      </c>
      <c r="G14" s="14">
        <v>6</v>
      </c>
      <c r="H14" s="14">
        <v>9</v>
      </c>
      <c r="I14" s="14"/>
      <c r="J14" s="14">
        <v>8</v>
      </c>
      <c r="K14" s="14">
        <v>8</v>
      </c>
      <c r="L14" s="14"/>
      <c r="M14" s="14">
        <v>5</v>
      </c>
      <c r="N14" s="14">
        <v>5</v>
      </c>
      <c r="O14" s="14"/>
      <c r="P14" s="14">
        <v>5</v>
      </c>
      <c r="Q14" s="14">
        <v>7</v>
      </c>
      <c r="R14" s="14"/>
      <c r="S14" s="14"/>
      <c r="T14" s="14"/>
      <c r="U14" s="14"/>
      <c r="V14" s="14">
        <v>7</v>
      </c>
      <c r="W14" s="14">
        <v>6</v>
      </c>
      <c r="X14" s="14"/>
      <c r="Y14" s="14"/>
      <c r="Z14" s="14"/>
      <c r="AA14" s="14"/>
      <c r="AB14" s="14"/>
      <c r="AC14" s="14"/>
      <c r="AD14" s="14">
        <v>6</v>
      </c>
      <c r="AE14" s="14"/>
      <c r="AF14" s="14"/>
      <c r="AG14" s="25"/>
      <c r="AH14" s="25">
        <v>7</v>
      </c>
      <c r="AI14" s="25"/>
      <c r="AJ14" s="29"/>
      <c r="AK14" s="29"/>
      <c r="AL14" s="29"/>
      <c r="AM14" s="31"/>
      <c r="AN14" s="31"/>
      <c r="AO14" s="31"/>
      <c r="AP14" s="33"/>
      <c r="AQ14" s="33"/>
      <c r="AR14" s="35">
        <v>5</v>
      </c>
      <c r="AS14" s="35"/>
      <c r="AT14" s="35"/>
      <c r="AU14" s="27"/>
      <c r="AV14" s="27">
        <v>7</v>
      </c>
      <c r="AW14" s="27">
        <v>5</v>
      </c>
      <c r="AX14" s="14"/>
      <c r="AY14" s="14"/>
      <c r="AZ14" s="14"/>
      <c r="BA14" s="14"/>
      <c r="BB14" s="14"/>
      <c r="BC14" s="14"/>
      <c r="BD14" s="14"/>
      <c r="BE14" s="14">
        <v>6</v>
      </c>
      <c r="BF14" s="14"/>
      <c r="BG14" s="14"/>
      <c r="BH14" s="14">
        <v>7</v>
      </c>
      <c r="BI14" s="14"/>
      <c r="BJ14" s="14">
        <v>6</v>
      </c>
      <c r="BK14" s="14"/>
      <c r="BL14" s="15">
        <f t="shared" si="0"/>
        <v>0</v>
      </c>
      <c r="BM14" s="16">
        <f t="shared" si="1"/>
        <v>0</v>
      </c>
      <c r="BN14" s="16">
        <f t="shared" si="2"/>
        <v>0</v>
      </c>
    </row>
    <row r="15" spans="1:68" ht="15.6" x14ac:dyDescent="0.3">
      <c r="A15" s="17">
        <v>6</v>
      </c>
      <c r="B15" s="57">
        <v>34027</v>
      </c>
      <c r="C15" s="13" t="s">
        <v>139</v>
      </c>
      <c r="D15" s="13" t="s">
        <v>105</v>
      </c>
      <c r="E15" s="6" t="s">
        <v>147</v>
      </c>
      <c r="F15" s="14">
        <v>7</v>
      </c>
      <c r="G15" s="14">
        <v>7</v>
      </c>
      <c r="H15" s="14">
        <v>6</v>
      </c>
      <c r="I15" s="14">
        <v>6</v>
      </c>
      <c r="J15" s="14">
        <v>6</v>
      </c>
      <c r="K15" s="14">
        <v>6</v>
      </c>
      <c r="L15" s="14">
        <v>6</v>
      </c>
      <c r="M15" s="14"/>
      <c r="N15" s="14">
        <v>7</v>
      </c>
      <c r="O15" s="14">
        <v>7</v>
      </c>
      <c r="P15" s="14">
        <v>5</v>
      </c>
      <c r="Q15" s="14">
        <v>6</v>
      </c>
      <c r="R15" s="14"/>
      <c r="S15" s="14">
        <v>6</v>
      </c>
      <c r="T15" s="14"/>
      <c r="U15" s="14"/>
      <c r="V15" s="14">
        <v>6</v>
      </c>
      <c r="W15" s="14">
        <v>6</v>
      </c>
      <c r="X15" s="14"/>
      <c r="Y15" s="14"/>
      <c r="Z15" s="14"/>
      <c r="AA15" s="14"/>
      <c r="AB15" s="14"/>
      <c r="AC15" s="14">
        <v>6</v>
      </c>
      <c r="AD15" s="14">
        <v>6</v>
      </c>
      <c r="AE15" s="14">
        <v>7</v>
      </c>
      <c r="AF15" s="14"/>
      <c r="AG15" s="25"/>
      <c r="AH15" s="25"/>
      <c r="AI15" s="25"/>
      <c r="AJ15" s="29"/>
      <c r="AK15" s="29"/>
      <c r="AL15" s="29"/>
      <c r="AM15" s="31"/>
      <c r="AN15" s="31"/>
      <c r="AO15" s="31"/>
      <c r="AP15" s="33"/>
      <c r="AQ15" s="33"/>
      <c r="AR15" s="35">
        <v>8</v>
      </c>
      <c r="AS15" s="35"/>
      <c r="AT15" s="35"/>
      <c r="AU15" s="27"/>
      <c r="AV15" s="27"/>
      <c r="AW15" s="27"/>
      <c r="AX15" s="14"/>
      <c r="AY15" s="14"/>
      <c r="AZ15" s="14"/>
      <c r="BA15" s="14"/>
      <c r="BB15" s="14"/>
      <c r="BC15" s="14">
        <v>5</v>
      </c>
      <c r="BD15" s="14"/>
      <c r="BE15" s="14">
        <v>7</v>
      </c>
      <c r="BF15" s="14"/>
      <c r="BG15" s="14"/>
      <c r="BH15" s="14">
        <v>5</v>
      </c>
      <c r="BI15" s="14"/>
      <c r="BJ15" s="14"/>
      <c r="BK15" s="14"/>
      <c r="BL15" s="15">
        <f t="shared" si="0"/>
        <v>0</v>
      </c>
      <c r="BM15" s="16">
        <f t="shared" si="1"/>
        <v>0</v>
      </c>
      <c r="BN15" s="16">
        <f t="shared" si="2"/>
        <v>0</v>
      </c>
    </row>
    <row r="16" spans="1:68" ht="15.6" x14ac:dyDescent="0.3">
      <c r="A16" s="17">
        <v>7</v>
      </c>
      <c r="B16" s="57">
        <v>34508</v>
      </c>
      <c r="C16" s="13" t="s">
        <v>140</v>
      </c>
      <c r="D16" s="13" t="s">
        <v>41</v>
      </c>
      <c r="E16" s="6" t="s">
        <v>147</v>
      </c>
      <c r="F16" s="14">
        <v>6.1</v>
      </c>
      <c r="G16" s="14">
        <v>5.7</v>
      </c>
      <c r="H16" s="14">
        <v>6.3</v>
      </c>
      <c r="I16" s="14"/>
      <c r="J16" s="14">
        <v>7.1</v>
      </c>
      <c r="K16" s="14">
        <v>7.1</v>
      </c>
      <c r="L16" s="14">
        <v>6</v>
      </c>
      <c r="M16" s="14">
        <v>6.5</v>
      </c>
      <c r="N16" s="14">
        <v>8.1</v>
      </c>
      <c r="O16" s="14"/>
      <c r="P16" s="14">
        <v>6.1</v>
      </c>
      <c r="Q16" s="14">
        <v>8.6</v>
      </c>
      <c r="R16" s="14"/>
      <c r="S16" s="14"/>
      <c r="T16" s="14"/>
      <c r="U16" s="14"/>
      <c r="V16" s="14"/>
      <c r="W16" s="14">
        <v>7.2</v>
      </c>
      <c r="X16" s="14"/>
      <c r="Y16" s="14"/>
      <c r="Z16" s="14">
        <v>6.9</v>
      </c>
      <c r="AA16" s="14">
        <v>8</v>
      </c>
      <c r="AB16" s="14"/>
      <c r="AC16" s="14"/>
      <c r="AD16" s="14"/>
      <c r="AE16" s="14"/>
      <c r="AF16" s="14"/>
      <c r="AG16" s="25"/>
      <c r="AH16" s="25"/>
      <c r="AI16" s="25"/>
      <c r="AJ16" s="29"/>
      <c r="AK16" s="29"/>
      <c r="AL16" s="29">
        <v>6.9</v>
      </c>
      <c r="AM16" s="31"/>
      <c r="AN16" s="31"/>
      <c r="AO16" s="31"/>
      <c r="AP16" s="33"/>
      <c r="AQ16" s="33"/>
      <c r="AR16" s="35">
        <v>6</v>
      </c>
      <c r="AS16" s="35"/>
      <c r="AT16" s="35">
        <v>7.6</v>
      </c>
      <c r="AU16" s="27"/>
      <c r="AV16" s="27"/>
      <c r="AW16" s="27"/>
      <c r="AX16" s="14"/>
      <c r="AY16" s="14"/>
      <c r="AZ16" s="14">
        <v>8</v>
      </c>
      <c r="BA16" s="14"/>
      <c r="BB16" s="14"/>
      <c r="BC16" s="14">
        <v>6.3</v>
      </c>
      <c r="BD16" s="14"/>
      <c r="BE16" s="14">
        <v>7.7</v>
      </c>
      <c r="BF16" s="14"/>
      <c r="BG16" s="14"/>
      <c r="BH16" s="14"/>
      <c r="BI16" s="14"/>
      <c r="BJ16" s="14"/>
      <c r="BK16" s="14"/>
      <c r="BL16" s="15">
        <f t="shared" si="0"/>
        <v>0</v>
      </c>
      <c r="BM16" s="16">
        <f t="shared" si="1"/>
        <v>0</v>
      </c>
      <c r="BN16" s="16">
        <f t="shared" si="2"/>
        <v>0</v>
      </c>
    </row>
    <row r="17" spans="1:67" ht="15.6" x14ac:dyDescent="0.3">
      <c r="A17" s="17">
        <v>8</v>
      </c>
      <c r="B17" s="57">
        <v>34457</v>
      </c>
      <c r="C17" s="13" t="s">
        <v>141</v>
      </c>
      <c r="D17" s="13" t="s">
        <v>142</v>
      </c>
      <c r="E17" s="6" t="s">
        <v>147</v>
      </c>
      <c r="F17" s="14">
        <v>5.4</v>
      </c>
      <c r="G17" s="14"/>
      <c r="H17" s="14">
        <v>6</v>
      </c>
      <c r="I17" s="14"/>
      <c r="J17" s="14">
        <v>5.7</v>
      </c>
      <c r="K17" s="14"/>
      <c r="L17" s="14">
        <v>4.7</v>
      </c>
      <c r="M17" s="14"/>
      <c r="N17" s="14"/>
      <c r="O17" s="14"/>
      <c r="P17" s="14">
        <v>5.3</v>
      </c>
      <c r="Q17" s="14"/>
      <c r="R17" s="14"/>
      <c r="S17" s="14"/>
      <c r="T17" s="14"/>
      <c r="U17" s="14"/>
      <c r="V17" s="14"/>
      <c r="W17" s="14">
        <v>7</v>
      </c>
      <c r="X17" s="14"/>
      <c r="Y17" s="14"/>
      <c r="Z17" s="14">
        <v>5.5</v>
      </c>
      <c r="AA17" s="14">
        <v>5.8</v>
      </c>
      <c r="AB17" s="14"/>
      <c r="AC17" s="14"/>
      <c r="AD17" s="14"/>
      <c r="AE17" s="14"/>
      <c r="AF17" s="14"/>
      <c r="AG17" s="25"/>
      <c r="AH17" s="25"/>
      <c r="AI17" s="25"/>
      <c r="AJ17" s="29"/>
      <c r="AK17" s="29"/>
      <c r="AL17" s="29"/>
      <c r="AM17" s="31"/>
      <c r="AN17" s="31"/>
      <c r="AO17" s="31"/>
      <c r="AP17" s="33"/>
      <c r="AQ17" s="33"/>
      <c r="AR17" s="35">
        <v>6.9</v>
      </c>
      <c r="AS17" s="35"/>
      <c r="AT17" s="35">
        <v>5.2</v>
      </c>
      <c r="AU17" s="27"/>
      <c r="AV17" s="27"/>
      <c r="AW17" s="27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>
        <v>7.7</v>
      </c>
      <c r="BI17" s="14"/>
      <c r="BJ17" s="14">
        <v>6.8</v>
      </c>
      <c r="BK17" s="14"/>
      <c r="BL17" s="15">
        <f t="shared" si="0"/>
        <v>0</v>
      </c>
      <c r="BM17" s="16">
        <f t="shared" si="1"/>
        <v>0</v>
      </c>
      <c r="BN17" s="16">
        <f t="shared" si="2"/>
        <v>0</v>
      </c>
    </row>
    <row r="18" spans="1:67" ht="15.6" x14ac:dyDescent="0.3">
      <c r="A18" s="17">
        <v>9</v>
      </c>
      <c r="B18" s="57">
        <v>31934</v>
      </c>
      <c r="C18" s="13" t="s">
        <v>143</v>
      </c>
      <c r="D18" s="13" t="s">
        <v>144</v>
      </c>
      <c r="E18" s="6" t="s">
        <v>147</v>
      </c>
      <c r="F18" s="14">
        <v>6</v>
      </c>
      <c r="G18" s="14"/>
      <c r="H18" s="14"/>
      <c r="I18" s="14"/>
      <c r="J18" s="14">
        <v>6</v>
      </c>
      <c r="K18" s="14"/>
      <c r="L18" s="14">
        <v>7</v>
      </c>
      <c r="M18" s="14">
        <v>7.2</v>
      </c>
      <c r="N18" s="14">
        <v>5</v>
      </c>
      <c r="O18" s="14"/>
      <c r="P18" s="14">
        <v>6.5</v>
      </c>
      <c r="Q18" s="14">
        <v>8</v>
      </c>
      <c r="R18" s="14"/>
      <c r="S18" s="14"/>
      <c r="T18" s="14"/>
      <c r="U18" s="14"/>
      <c r="V18" s="14"/>
      <c r="W18" s="14">
        <v>8</v>
      </c>
      <c r="X18" s="14"/>
      <c r="Y18" s="14"/>
      <c r="Z18" s="14">
        <v>6.1</v>
      </c>
      <c r="AA18" s="14">
        <v>8.4</v>
      </c>
      <c r="AB18" s="14"/>
      <c r="AC18" s="14"/>
      <c r="AD18" s="14"/>
      <c r="AE18" s="14"/>
      <c r="AF18" s="14"/>
      <c r="AG18" s="25"/>
      <c r="AH18" s="25"/>
      <c r="AI18" s="25"/>
      <c r="AJ18" s="29"/>
      <c r="AK18" s="29"/>
      <c r="AL18" s="29"/>
      <c r="AM18" s="31"/>
      <c r="AN18" s="31"/>
      <c r="AO18" s="31"/>
      <c r="AP18" s="33"/>
      <c r="AQ18" s="33"/>
      <c r="AR18" s="35">
        <v>7</v>
      </c>
      <c r="AS18" s="35"/>
      <c r="AT18" s="35">
        <v>9</v>
      </c>
      <c r="AU18" s="27"/>
      <c r="AV18" s="27"/>
      <c r="AW18" s="27"/>
      <c r="AX18" s="14"/>
      <c r="AY18" s="14"/>
      <c r="AZ18" s="14">
        <v>8.6</v>
      </c>
      <c r="BA18" s="14"/>
      <c r="BB18" s="14"/>
      <c r="BC18" s="14">
        <v>8.9</v>
      </c>
      <c r="BD18" s="14"/>
      <c r="BE18" s="14">
        <v>8.6</v>
      </c>
      <c r="BF18" s="14"/>
      <c r="BG18" s="14"/>
      <c r="BH18" s="14"/>
      <c r="BI18" s="14"/>
      <c r="BJ18" s="14"/>
      <c r="BK18" s="14"/>
      <c r="BL18" s="15">
        <f t="shared" si="0"/>
        <v>0</v>
      </c>
      <c r="BM18" s="16">
        <f t="shared" si="1"/>
        <v>0</v>
      </c>
      <c r="BN18" s="16">
        <f t="shared" si="2"/>
        <v>0</v>
      </c>
    </row>
    <row r="19" spans="1:67" ht="15.6" x14ac:dyDescent="0.3">
      <c r="A19" s="17">
        <v>10</v>
      </c>
      <c r="B19" s="57">
        <v>33971</v>
      </c>
      <c r="C19" s="13" t="s">
        <v>145</v>
      </c>
      <c r="D19" s="13" t="s">
        <v>144</v>
      </c>
      <c r="E19" s="6" t="s">
        <v>147</v>
      </c>
      <c r="F19" s="14">
        <v>7.3</v>
      </c>
      <c r="G19" s="14">
        <v>8.4</v>
      </c>
      <c r="H19" s="14">
        <v>7</v>
      </c>
      <c r="I19" s="14"/>
      <c r="J19" s="14">
        <v>6.5</v>
      </c>
      <c r="K19" s="14">
        <v>6.5</v>
      </c>
      <c r="L19" s="14">
        <v>6</v>
      </c>
      <c r="M19" s="14">
        <v>6.3</v>
      </c>
      <c r="N19" s="14">
        <v>7.4</v>
      </c>
      <c r="O19" s="14"/>
      <c r="P19" s="14">
        <v>7.2</v>
      </c>
      <c r="Q19" s="14">
        <v>6.1</v>
      </c>
      <c r="R19" s="14"/>
      <c r="S19" s="14"/>
      <c r="T19" s="14"/>
      <c r="U19" s="14"/>
      <c r="V19" s="14"/>
      <c r="W19" s="14">
        <v>7.5</v>
      </c>
      <c r="X19" s="14"/>
      <c r="Y19" s="14"/>
      <c r="Z19" s="14">
        <v>7.6</v>
      </c>
      <c r="AA19" s="14">
        <v>7</v>
      </c>
      <c r="AB19" s="14"/>
      <c r="AC19" s="14"/>
      <c r="AD19" s="14"/>
      <c r="AE19" s="14"/>
      <c r="AF19" s="14"/>
      <c r="AG19" s="25"/>
      <c r="AH19" s="25"/>
      <c r="AI19" s="25"/>
      <c r="AJ19" s="29"/>
      <c r="AK19" s="29"/>
      <c r="AL19" s="29"/>
      <c r="AM19" s="31"/>
      <c r="AN19" s="31"/>
      <c r="AO19" s="31"/>
      <c r="AP19" s="33"/>
      <c r="AQ19" s="33"/>
      <c r="AR19" s="35"/>
      <c r="AS19" s="35"/>
      <c r="AT19" s="35">
        <v>8.6</v>
      </c>
      <c r="AU19" s="27"/>
      <c r="AV19" s="27"/>
      <c r="AW19" s="27"/>
      <c r="AX19" s="14"/>
      <c r="AY19" s="14"/>
      <c r="AZ19" s="14"/>
      <c r="BA19" s="14"/>
      <c r="BB19" s="14"/>
      <c r="BC19" s="14">
        <v>7.6</v>
      </c>
      <c r="BD19" s="14"/>
      <c r="BE19" s="14">
        <v>6.2</v>
      </c>
      <c r="BF19" s="14"/>
      <c r="BG19" s="14"/>
      <c r="BH19" s="14"/>
      <c r="BI19" s="14"/>
      <c r="BJ19" s="14"/>
      <c r="BK19" s="14"/>
      <c r="BL19" s="15">
        <f t="shared" si="0"/>
        <v>0</v>
      </c>
      <c r="BM19" s="16">
        <f t="shared" si="1"/>
        <v>0</v>
      </c>
      <c r="BN19" s="16">
        <f t="shared" si="2"/>
        <v>0</v>
      </c>
    </row>
    <row r="20" spans="1:67" ht="15.6" x14ac:dyDescent="0.3">
      <c r="A20" s="17">
        <v>11</v>
      </c>
      <c r="B20" s="57">
        <v>34349</v>
      </c>
      <c r="C20" s="13" t="s">
        <v>146</v>
      </c>
      <c r="D20" s="13" t="s">
        <v>43</v>
      </c>
      <c r="E20" s="6" t="s">
        <v>147</v>
      </c>
      <c r="F20" s="14">
        <v>5</v>
      </c>
      <c r="G20" s="14">
        <v>5</v>
      </c>
      <c r="H20" s="14">
        <v>5</v>
      </c>
      <c r="I20" s="14"/>
      <c r="J20" s="14">
        <v>6</v>
      </c>
      <c r="K20" s="14">
        <v>5</v>
      </c>
      <c r="L20" s="14"/>
      <c r="M20" s="14">
        <v>5</v>
      </c>
      <c r="N20" s="14">
        <v>6</v>
      </c>
      <c r="O20" s="14"/>
      <c r="P20" s="14">
        <v>6</v>
      </c>
      <c r="Q20" s="14">
        <v>6</v>
      </c>
      <c r="R20" s="14"/>
      <c r="S20" s="14">
        <v>7</v>
      </c>
      <c r="T20" s="14"/>
      <c r="U20" s="14"/>
      <c r="V20" s="14"/>
      <c r="W20" s="14">
        <v>6.4</v>
      </c>
      <c r="X20" s="14"/>
      <c r="Y20" s="14"/>
      <c r="Z20" s="14">
        <v>7</v>
      </c>
      <c r="AA20" s="14">
        <v>6</v>
      </c>
      <c r="AB20" s="14">
        <v>8</v>
      </c>
      <c r="AC20" s="14">
        <v>7</v>
      </c>
      <c r="AD20" s="14">
        <v>6</v>
      </c>
      <c r="AE20" s="14"/>
      <c r="AF20" s="14"/>
      <c r="AG20" s="25"/>
      <c r="AH20" s="25"/>
      <c r="AI20" s="25"/>
      <c r="AJ20" s="29"/>
      <c r="AK20" s="29"/>
      <c r="AL20" s="29"/>
      <c r="AM20" s="31"/>
      <c r="AN20" s="31"/>
      <c r="AO20" s="31"/>
      <c r="AP20" s="33"/>
      <c r="AQ20" s="33"/>
      <c r="AR20" s="35">
        <v>6</v>
      </c>
      <c r="AS20" s="35"/>
      <c r="AT20" s="35"/>
      <c r="AU20" s="27"/>
      <c r="AV20" s="27"/>
      <c r="AW20" s="27"/>
      <c r="AX20" s="14"/>
      <c r="AY20" s="14"/>
      <c r="AZ20" s="14">
        <v>6</v>
      </c>
      <c r="BA20" s="14"/>
      <c r="BB20" s="14"/>
      <c r="BC20" s="14">
        <v>5</v>
      </c>
      <c r="BD20" s="14"/>
      <c r="BE20" s="14">
        <v>6</v>
      </c>
      <c r="BF20" s="14"/>
      <c r="BG20" s="14"/>
      <c r="BH20" s="14"/>
      <c r="BI20" s="14"/>
      <c r="BJ20" s="14">
        <v>6</v>
      </c>
      <c r="BK20" s="14"/>
      <c r="BL20" s="15">
        <f t="shared" si="0"/>
        <v>0</v>
      </c>
      <c r="BM20" s="16">
        <f t="shared" si="1"/>
        <v>0</v>
      </c>
      <c r="BN20" s="16">
        <f t="shared" si="2"/>
        <v>0</v>
      </c>
    </row>
    <row r="21" spans="1:67" ht="15.6" x14ac:dyDescent="0.3">
      <c r="A21" s="17">
        <v>12</v>
      </c>
      <c r="B21" s="57">
        <v>35198</v>
      </c>
      <c r="C21" s="13" t="s">
        <v>102</v>
      </c>
      <c r="D21" s="13" t="s">
        <v>44</v>
      </c>
      <c r="E21" s="6" t="s">
        <v>147</v>
      </c>
      <c r="F21" s="14">
        <v>6</v>
      </c>
      <c r="G21" s="14">
        <v>6.4</v>
      </c>
      <c r="H21" s="14">
        <v>6.6</v>
      </c>
      <c r="I21" s="14"/>
      <c r="J21" s="14">
        <v>5.9</v>
      </c>
      <c r="K21" s="14">
        <v>5.9</v>
      </c>
      <c r="L21" s="14">
        <v>6.3</v>
      </c>
      <c r="M21" s="14"/>
      <c r="N21" s="14">
        <v>5.9</v>
      </c>
      <c r="O21" s="14"/>
      <c r="P21" s="14">
        <v>5.7</v>
      </c>
      <c r="Q21" s="14">
        <v>6</v>
      </c>
      <c r="R21" s="14"/>
      <c r="S21" s="14"/>
      <c r="T21" s="14"/>
      <c r="U21" s="14"/>
      <c r="V21" s="14"/>
      <c r="W21" s="14">
        <v>7.4</v>
      </c>
      <c r="X21" s="14"/>
      <c r="Y21" s="14">
        <v>8.9</v>
      </c>
      <c r="Z21" s="14">
        <v>8</v>
      </c>
      <c r="AA21" s="14">
        <v>8.3000000000000007</v>
      </c>
      <c r="AB21" s="14">
        <v>6</v>
      </c>
      <c r="AC21" s="14"/>
      <c r="AD21" s="14"/>
      <c r="AE21" s="14"/>
      <c r="AF21" s="14"/>
      <c r="AG21" s="25"/>
      <c r="AH21" s="25"/>
      <c r="AI21" s="25"/>
      <c r="AJ21" s="29"/>
      <c r="AK21" s="29"/>
      <c r="AL21" s="29"/>
      <c r="AM21" s="31"/>
      <c r="AN21" s="31"/>
      <c r="AO21" s="31"/>
      <c r="AP21" s="33"/>
      <c r="AQ21" s="33"/>
      <c r="AR21" s="35"/>
      <c r="AS21" s="35"/>
      <c r="AT21" s="35">
        <v>8.9</v>
      </c>
      <c r="AU21" s="27"/>
      <c r="AV21" s="27"/>
      <c r="AW21" s="27">
        <v>8</v>
      </c>
      <c r="AX21" s="14"/>
      <c r="AY21" s="14"/>
      <c r="AZ21" s="14">
        <v>7.8</v>
      </c>
      <c r="BA21" s="14"/>
      <c r="BB21" s="14"/>
      <c r="BC21" s="14"/>
      <c r="BD21" s="14"/>
      <c r="BE21" s="14">
        <v>5.9</v>
      </c>
      <c r="BF21" s="14"/>
      <c r="BG21" s="14"/>
      <c r="BH21" s="14"/>
      <c r="BI21" s="14"/>
      <c r="BJ21" s="14"/>
      <c r="BK21" s="14"/>
      <c r="BL21" s="15">
        <f t="shared" si="0"/>
        <v>0</v>
      </c>
      <c r="BM21" s="16">
        <f t="shared" si="1"/>
        <v>0</v>
      </c>
      <c r="BN21" s="16">
        <f t="shared" si="2"/>
        <v>0</v>
      </c>
    </row>
    <row r="22" spans="1:67" x14ac:dyDescent="0.25">
      <c r="A22" s="71" t="s">
        <v>45</v>
      </c>
      <c r="B22" s="72"/>
      <c r="C22" s="72"/>
      <c r="D22" s="72"/>
      <c r="E22" s="73"/>
      <c r="F22" s="15">
        <f>COUNTIF(F10:F21, "&gt;=4,5")</f>
        <v>0</v>
      </c>
      <c r="G22" s="15">
        <f>COUNTIF(G10:G21, "&gt;=4,5")</f>
        <v>0</v>
      </c>
      <c r="H22" s="15">
        <f t="shared" ref="H22:BK22" si="3">COUNTIF(H10:H21, "&gt;=4,5")</f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  <c r="AD22" s="15">
        <f t="shared" si="3"/>
        <v>0</v>
      </c>
      <c r="AE22" s="15">
        <f t="shared" si="3"/>
        <v>0</v>
      </c>
      <c r="AF22" s="15">
        <f t="shared" si="3"/>
        <v>0</v>
      </c>
      <c r="AG22" s="15">
        <f t="shared" si="3"/>
        <v>0</v>
      </c>
      <c r="AH22" s="15">
        <f t="shared" si="3"/>
        <v>0</v>
      </c>
      <c r="AI22" s="15">
        <f t="shared" si="3"/>
        <v>0</v>
      </c>
      <c r="AJ22" s="15">
        <f t="shared" si="3"/>
        <v>0</v>
      </c>
      <c r="AK22" s="15">
        <f t="shared" si="3"/>
        <v>0</v>
      </c>
      <c r="AL22" s="15">
        <f t="shared" si="3"/>
        <v>0</v>
      </c>
      <c r="AM22" s="15">
        <f t="shared" si="3"/>
        <v>0</v>
      </c>
      <c r="AN22" s="15">
        <f t="shared" si="3"/>
        <v>0</v>
      </c>
      <c r="AO22" s="15">
        <f t="shared" si="3"/>
        <v>0</v>
      </c>
      <c r="AP22" s="15">
        <f t="shared" si="3"/>
        <v>0</v>
      </c>
      <c r="AQ22" s="15">
        <f t="shared" si="3"/>
        <v>0</v>
      </c>
      <c r="AR22" s="15">
        <f t="shared" si="3"/>
        <v>0</v>
      </c>
      <c r="AS22" s="15">
        <f t="shared" si="3"/>
        <v>0</v>
      </c>
      <c r="AT22" s="15">
        <f t="shared" si="3"/>
        <v>0</v>
      </c>
      <c r="AU22" s="15">
        <f t="shared" si="3"/>
        <v>0</v>
      </c>
      <c r="AV22" s="15">
        <f t="shared" si="3"/>
        <v>0</v>
      </c>
      <c r="AW22" s="15">
        <f t="shared" si="3"/>
        <v>0</v>
      </c>
      <c r="AX22" s="15">
        <f t="shared" si="3"/>
        <v>0</v>
      </c>
      <c r="AY22" s="15">
        <f t="shared" si="3"/>
        <v>0</v>
      </c>
      <c r="AZ22" s="15">
        <f t="shared" si="3"/>
        <v>0</v>
      </c>
      <c r="BA22" s="15">
        <f t="shared" si="3"/>
        <v>0</v>
      </c>
      <c r="BB22" s="15">
        <f t="shared" si="3"/>
        <v>0</v>
      </c>
      <c r="BC22" s="15">
        <f t="shared" si="3"/>
        <v>0</v>
      </c>
      <c r="BD22" s="15">
        <f t="shared" si="3"/>
        <v>0</v>
      </c>
      <c r="BE22" s="15">
        <f t="shared" si="3"/>
        <v>0</v>
      </c>
      <c r="BF22" s="15">
        <f t="shared" si="3"/>
        <v>0</v>
      </c>
      <c r="BG22" s="15">
        <f t="shared" si="3"/>
        <v>0</v>
      </c>
      <c r="BH22" s="15">
        <f t="shared" si="3"/>
        <v>0</v>
      </c>
      <c r="BI22" s="15">
        <f t="shared" si="3"/>
        <v>0</v>
      </c>
      <c r="BJ22" s="15">
        <f t="shared" si="3"/>
        <v>0</v>
      </c>
      <c r="BK22" s="15">
        <f t="shared" si="3"/>
        <v>0</v>
      </c>
      <c r="BL22" s="15"/>
      <c r="BM22" s="61">
        <f>SUM(BM10:BM21)</f>
        <v>0</v>
      </c>
      <c r="BN22" s="16">
        <f t="shared" si="2"/>
        <v>0</v>
      </c>
      <c r="BO22" s="62">
        <f>SUM(BN10:BN21)</f>
        <v>0</v>
      </c>
    </row>
    <row r="25" spans="1:67" ht="15.6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67" t="s">
        <v>46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51"/>
      <c r="AJ25" s="51"/>
      <c r="AK25" s="51"/>
      <c r="AL25" s="51"/>
      <c r="BL25" s="1"/>
    </row>
    <row r="26" spans="1:67" ht="15.6" x14ac:dyDescent="0.3">
      <c r="A26" s="67" t="s">
        <v>47</v>
      </c>
      <c r="B26" s="74"/>
      <c r="C26" s="74"/>
      <c r="D26" s="74"/>
      <c r="E26" s="51"/>
      <c r="G26" s="65"/>
      <c r="H26" s="59" t="s">
        <v>48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51"/>
      <c r="U26" s="51"/>
      <c r="V26" s="51"/>
      <c r="W26" s="51"/>
      <c r="X26" s="67" t="s">
        <v>49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51"/>
      <c r="AJ26" s="51"/>
      <c r="AK26" s="51"/>
      <c r="AL26" s="51"/>
      <c r="BL26" s="1"/>
    </row>
    <row r="27" spans="1:67" ht="15.6" x14ac:dyDescent="0.3">
      <c r="A27" s="52"/>
      <c r="B27" s="50"/>
      <c r="C27" s="50"/>
      <c r="D27" s="50"/>
      <c r="E27" s="51"/>
      <c r="F27" s="52"/>
      <c r="G27" s="52"/>
      <c r="H27" s="52"/>
      <c r="I27" s="52"/>
      <c r="J27" s="52"/>
      <c r="K27" s="52"/>
      <c r="L27" s="52"/>
      <c r="M27" s="5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51"/>
      <c r="AK27" s="51"/>
      <c r="AL27" s="51"/>
      <c r="BL27" s="1"/>
    </row>
    <row r="28" spans="1:67" ht="15.6" x14ac:dyDescent="0.3">
      <c r="A28" s="52"/>
      <c r="B28" s="50"/>
      <c r="C28" s="50"/>
      <c r="D28" s="50"/>
      <c r="E28" s="51"/>
      <c r="F28" s="52"/>
      <c r="G28" s="52"/>
      <c r="H28" s="52"/>
      <c r="I28" s="52"/>
      <c r="J28" s="52"/>
      <c r="K28" s="52"/>
      <c r="L28" s="52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1"/>
      <c r="AK28" s="51"/>
      <c r="AL28" s="51"/>
      <c r="BL28" s="1"/>
    </row>
    <row r="29" spans="1:67" ht="15.6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67" ht="15.6" x14ac:dyDescent="0.3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67" ht="15.6" x14ac:dyDescent="0.3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67" ht="15.6" x14ac:dyDescent="0.3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64" ht="15.6" x14ac:dyDescent="0.3">
      <c r="A33" s="67" t="s">
        <v>164</v>
      </c>
      <c r="B33" s="67"/>
      <c r="C33" s="67"/>
      <c r="D33" s="67"/>
      <c r="E33" s="51"/>
      <c r="G33" s="66"/>
      <c r="H33" s="60" t="s">
        <v>165</v>
      </c>
      <c r="I33" s="66"/>
      <c r="J33" s="66"/>
      <c r="K33" s="66"/>
      <c r="L33" s="66"/>
      <c r="M33" s="66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67" t="s">
        <v>50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51"/>
      <c r="AJ33" s="51"/>
      <c r="AK33" s="51"/>
      <c r="AL33" s="51"/>
      <c r="BL33" s="1"/>
    </row>
    <row r="34" spans="1:64" ht="15.6" x14ac:dyDescent="0.3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64" ht="18" x14ac:dyDescent="0.3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64" ht="18" x14ac:dyDescent="0.3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100" spans="1:36" ht="16.8" x14ac:dyDescent="0.3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:36" ht="16.8" x14ac:dyDescent="0.3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:36" ht="16.8" x14ac:dyDescent="0.3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</row>
    <row r="103" spans="1:36" ht="16.8" x14ac:dyDescent="0.3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ht="16.8" x14ac:dyDescent="0.3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:36" ht="16.8" x14ac:dyDescent="0.3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:36" ht="16.8" x14ac:dyDescent="0.3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:36" ht="16.8" x14ac:dyDescent="0.3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:36" ht="16.8" x14ac:dyDescent="0.3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:36" ht="16.8" x14ac:dyDescent="0.3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:36" ht="16.8" x14ac:dyDescent="0.3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</sheetData>
  <mergeCells count="30">
    <mergeCell ref="BM6:BM8"/>
    <mergeCell ref="A1:G1"/>
    <mergeCell ref="A2:G2"/>
    <mergeCell ref="A4:BP4"/>
    <mergeCell ref="BN6:BN8"/>
    <mergeCell ref="A5:BN5"/>
    <mergeCell ref="B3:E3"/>
    <mergeCell ref="A6:A8"/>
    <mergeCell ref="B6:B8"/>
    <mergeCell ref="C6:C8"/>
    <mergeCell ref="D6:D8"/>
    <mergeCell ref="BL6:BL8"/>
    <mergeCell ref="BI9:BK9"/>
    <mergeCell ref="A9:E9"/>
    <mergeCell ref="F9:AE9"/>
    <mergeCell ref="AG9:AI9"/>
    <mergeCell ref="AJ9:AL9"/>
    <mergeCell ref="AM9:AO9"/>
    <mergeCell ref="BF9:BH9"/>
    <mergeCell ref="AP9:AQ9"/>
    <mergeCell ref="AR9:AT9"/>
    <mergeCell ref="AU9:AW9"/>
    <mergeCell ref="AX9:BB9"/>
    <mergeCell ref="A33:D33"/>
    <mergeCell ref="X33:AH33"/>
    <mergeCell ref="BC9:BE9"/>
    <mergeCell ref="A22:E22"/>
    <mergeCell ref="X25:AH25"/>
    <mergeCell ref="A26:D26"/>
    <mergeCell ref="X26:AH26"/>
  </mergeCells>
  <pageMargins left="0.25" right="0.25" top="0.75" bottom="0.75" header="0.3" footer="0.3"/>
  <pageSetup paperSize="9" scale="7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24"/>
  <sheetViews>
    <sheetView tabSelected="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J11" sqref="J11"/>
    </sheetView>
  </sheetViews>
  <sheetFormatPr defaultColWidth="9.109375" defaultRowHeight="13.8" x14ac:dyDescent="0.25"/>
  <cols>
    <col min="1" max="1" width="4.109375" style="18" bestFit="1" customWidth="1"/>
    <col min="2" max="2" width="11.21875" style="18" bestFit="1" customWidth="1"/>
    <col min="3" max="3" width="16.21875" style="18" bestFit="1" customWidth="1"/>
    <col min="4" max="4" width="9.21875" style="18" customWidth="1"/>
    <col min="5" max="5" width="14.33203125" style="18" bestFit="1" customWidth="1"/>
    <col min="6" max="11" width="5.6640625" style="18" bestFit="1" customWidth="1"/>
    <col min="12" max="36" width="3.6640625" style="18" customWidth="1"/>
    <col min="37" max="37" width="3.21875" style="18" customWidth="1"/>
    <col min="38" max="65" width="3.6640625" style="18" customWidth="1"/>
    <col min="66" max="66" width="4.33203125" style="18" customWidth="1"/>
    <col min="67" max="67" width="5" style="18" customWidth="1"/>
    <col min="68" max="68" width="10.88671875" style="18" customWidth="1"/>
    <col min="69" max="69" width="8.6640625" style="18" bestFit="1" customWidth="1"/>
    <col min="70" max="16384" width="9.109375" style="18"/>
  </cols>
  <sheetData>
    <row r="1" spans="1:68" x14ac:dyDescent="0.25">
      <c r="A1" s="98" t="s">
        <v>0</v>
      </c>
      <c r="B1" s="98"/>
      <c r="C1" s="98"/>
      <c r="D1" s="98"/>
      <c r="E1" s="98"/>
      <c r="F1" s="98"/>
      <c r="G1" s="98"/>
    </row>
    <row r="2" spans="1:68" x14ac:dyDescent="0.25">
      <c r="A2" s="99" t="s">
        <v>1</v>
      </c>
      <c r="B2" s="99"/>
      <c r="C2" s="99"/>
      <c r="D2" s="99"/>
      <c r="E2" s="99"/>
      <c r="F2" s="99"/>
      <c r="G2" s="99"/>
    </row>
    <row r="3" spans="1:68" x14ac:dyDescent="0.25">
      <c r="A3" s="36"/>
      <c r="B3" s="102"/>
      <c r="C3" s="102"/>
      <c r="D3" s="102"/>
      <c r="E3" s="102"/>
      <c r="F3" s="36"/>
      <c r="G3" s="36"/>
      <c r="AG3" s="19"/>
      <c r="AH3" s="19"/>
    </row>
    <row r="4" spans="1:68" x14ac:dyDescent="0.25">
      <c r="A4" s="100" t="s">
        <v>132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68" x14ac:dyDescent="0.25">
      <c r="A5" s="101" t="s">
        <v>133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</row>
    <row r="6" spans="1:68" ht="140.25" customHeight="1" x14ac:dyDescent="0.25">
      <c r="A6" s="119" t="s">
        <v>2</v>
      </c>
      <c r="B6" s="119" t="s">
        <v>3</v>
      </c>
      <c r="C6" s="119" t="s">
        <v>4</v>
      </c>
      <c r="D6" s="119" t="s">
        <v>5</v>
      </c>
      <c r="E6" s="2" t="s">
        <v>6</v>
      </c>
      <c r="F6" s="55" t="s">
        <v>66</v>
      </c>
      <c r="G6" s="55" t="s">
        <v>67</v>
      </c>
      <c r="H6" s="55" t="s">
        <v>68</v>
      </c>
      <c r="I6" s="56" t="s">
        <v>11</v>
      </c>
      <c r="J6" s="55" t="s">
        <v>69</v>
      </c>
      <c r="K6" s="55" t="s">
        <v>70</v>
      </c>
      <c r="L6" s="55" t="s">
        <v>71</v>
      </c>
      <c r="M6" s="55" t="s">
        <v>72</v>
      </c>
      <c r="N6" s="55" t="s">
        <v>73</v>
      </c>
      <c r="O6" s="55" t="s">
        <v>10</v>
      </c>
      <c r="P6" s="55" t="s">
        <v>74</v>
      </c>
      <c r="Q6" s="55" t="s">
        <v>7</v>
      </c>
      <c r="R6" s="55" t="s">
        <v>8</v>
      </c>
      <c r="S6" s="55" t="s">
        <v>51</v>
      </c>
      <c r="T6" s="55" t="s">
        <v>9</v>
      </c>
      <c r="U6" s="55" t="s">
        <v>31</v>
      </c>
      <c r="V6" s="55" t="s">
        <v>32</v>
      </c>
      <c r="W6" s="55" t="s">
        <v>33</v>
      </c>
      <c r="X6" s="55" t="s">
        <v>106</v>
      </c>
      <c r="Y6" s="55" t="s">
        <v>107</v>
      </c>
      <c r="Z6" s="55" t="s">
        <v>83</v>
      </c>
      <c r="AA6" s="55" t="s">
        <v>16</v>
      </c>
      <c r="AB6" s="55" t="s">
        <v>53</v>
      </c>
      <c r="AC6" s="55" t="s">
        <v>54</v>
      </c>
      <c r="AD6" s="55" t="s">
        <v>56</v>
      </c>
      <c r="AE6" s="55" t="s">
        <v>55</v>
      </c>
      <c r="AF6" s="55" t="s">
        <v>13</v>
      </c>
      <c r="AG6" s="55" t="s">
        <v>81</v>
      </c>
      <c r="AH6" s="39" t="s">
        <v>108</v>
      </c>
      <c r="AI6" s="39" t="s">
        <v>109</v>
      </c>
      <c r="AJ6" s="39" t="s">
        <v>110</v>
      </c>
      <c r="AK6" s="39" t="s">
        <v>12</v>
      </c>
      <c r="AL6" s="39" t="s">
        <v>82</v>
      </c>
      <c r="AM6" s="39" t="s">
        <v>14</v>
      </c>
      <c r="AN6" s="39" t="s">
        <v>111</v>
      </c>
      <c r="AO6" s="39" t="s">
        <v>112</v>
      </c>
      <c r="AP6" s="39" t="s">
        <v>59</v>
      </c>
      <c r="AQ6" s="39" t="s">
        <v>113</v>
      </c>
      <c r="AR6" s="39" t="s">
        <v>114</v>
      </c>
      <c r="AS6" s="39" t="s">
        <v>17</v>
      </c>
      <c r="AT6" s="39" t="s">
        <v>115</v>
      </c>
      <c r="AU6" s="39" t="s">
        <v>116</v>
      </c>
      <c r="AV6" s="39" t="s">
        <v>117</v>
      </c>
      <c r="AW6" s="39" t="s">
        <v>78</v>
      </c>
      <c r="AX6" s="39" t="s">
        <v>118</v>
      </c>
      <c r="AY6" s="39" t="s">
        <v>119</v>
      </c>
      <c r="AZ6" s="39" t="s">
        <v>120</v>
      </c>
      <c r="BA6" s="39" t="s">
        <v>121</v>
      </c>
      <c r="BB6" s="39" t="s">
        <v>122</v>
      </c>
      <c r="BC6" s="39" t="s">
        <v>123</v>
      </c>
      <c r="BD6" s="39" t="s">
        <v>124</v>
      </c>
      <c r="BE6" s="39" t="s">
        <v>125</v>
      </c>
      <c r="BF6" s="39" t="s">
        <v>60</v>
      </c>
      <c r="BG6" s="39" t="s">
        <v>61</v>
      </c>
      <c r="BH6" s="39" t="s">
        <v>126</v>
      </c>
      <c r="BI6" s="39" t="s">
        <v>52</v>
      </c>
      <c r="BJ6" s="39" t="s">
        <v>127</v>
      </c>
      <c r="BK6" s="39" t="s">
        <v>128</v>
      </c>
      <c r="BL6" s="39" t="s">
        <v>58</v>
      </c>
      <c r="BM6" s="39" t="s">
        <v>57</v>
      </c>
      <c r="BN6" s="105" t="s">
        <v>34</v>
      </c>
      <c r="BO6" s="105" t="s">
        <v>35</v>
      </c>
      <c r="BP6" s="105" t="s">
        <v>129</v>
      </c>
    </row>
    <row r="7" spans="1:68" x14ac:dyDescent="0.25">
      <c r="A7" s="119"/>
      <c r="B7" s="119"/>
      <c r="C7" s="119"/>
      <c r="D7" s="119"/>
      <c r="E7" s="2" t="s">
        <v>36</v>
      </c>
      <c r="F7" s="3">
        <v>3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2</v>
      </c>
      <c r="O7" s="3">
        <v>3</v>
      </c>
      <c r="P7" s="3">
        <v>2</v>
      </c>
      <c r="Q7" s="3">
        <v>3</v>
      </c>
      <c r="R7" s="3">
        <v>3</v>
      </c>
      <c r="S7" s="3">
        <v>3</v>
      </c>
      <c r="T7" s="3">
        <v>3</v>
      </c>
      <c r="U7" s="3">
        <v>3</v>
      </c>
      <c r="V7" s="3">
        <v>3</v>
      </c>
      <c r="W7" s="3">
        <v>3</v>
      </c>
      <c r="X7" s="3">
        <v>3</v>
      </c>
      <c r="Y7" s="3">
        <v>3</v>
      </c>
      <c r="Z7" s="3">
        <v>3</v>
      </c>
      <c r="AA7" s="3">
        <v>3</v>
      </c>
      <c r="AB7" s="3">
        <v>3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2</v>
      </c>
      <c r="AI7" s="3">
        <v>2</v>
      </c>
      <c r="AJ7" s="3">
        <v>2</v>
      </c>
      <c r="AK7" s="3">
        <v>2</v>
      </c>
      <c r="AL7" s="3">
        <v>2</v>
      </c>
      <c r="AM7" s="3">
        <v>2</v>
      </c>
      <c r="AN7" s="3"/>
      <c r="AO7" s="3">
        <v>2</v>
      </c>
      <c r="AP7" s="3">
        <v>2</v>
      </c>
      <c r="AQ7" s="3">
        <v>2</v>
      </c>
      <c r="AR7" s="3">
        <v>2</v>
      </c>
      <c r="AS7" s="3">
        <v>2</v>
      </c>
      <c r="AT7" s="3">
        <v>2</v>
      </c>
      <c r="AU7" s="3">
        <v>2</v>
      </c>
      <c r="AV7" s="3">
        <v>2</v>
      </c>
      <c r="AW7" s="3">
        <v>2</v>
      </c>
      <c r="AX7" s="3">
        <v>2</v>
      </c>
      <c r="AY7" s="3">
        <v>2</v>
      </c>
      <c r="AZ7" s="3">
        <v>3</v>
      </c>
      <c r="BA7" s="3">
        <v>3</v>
      </c>
      <c r="BB7" s="3">
        <v>3</v>
      </c>
      <c r="BC7" s="3">
        <v>3</v>
      </c>
      <c r="BD7" s="3">
        <v>3</v>
      </c>
      <c r="BE7" s="3">
        <v>2</v>
      </c>
      <c r="BF7" s="3">
        <v>2</v>
      </c>
      <c r="BG7" s="3">
        <v>2</v>
      </c>
      <c r="BH7" s="3">
        <v>2</v>
      </c>
      <c r="BI7" s="3">
        <v>2</v>
      </c>
      <c r="BJ7" s="3">
        <v>2</v>
      </c>
      <c r="BK7" s="3">
        <v>2</v>
      </c>
      <c r="BL7" s="3">
        <v>2</v>
      </c>
      <c r="BM7" s="3">
        <v>2</v>
      </c>
      <c r="BN7" s="105"/>
      <c r="BO7" s="105"/>
      <c r="BP7" s="105"/>
    </row>
    <row r="8" spans="1:68" ht="20.399999999999999" customHeight="1" x14ac:dyDescent="0.25">
      <c r="A8" s="119"/>
      <c r="B8" s="119"/>
      <c r="C8" s="119"/>
      <c r="D8" s="119"/>
      <c r="E8" s="2" t="s">
        <v>92</v>
      </c>
      <c r="F8" s="40"/>
      <c r="G8" s="40" t="s">
        <v>66</v>
      </c>
      <c r="H8" s="40" t="s">
        <v>130</v>
      </c>
      <c r="I8" s="40" t="s">
        <v>93</v>
      </c>
      <c r="J8" s="40" t="s">
        <v>130</v>
      </c>
      <c r="K8" s="40" t="s">
        <v>131</v>
      </c>
      <c r="L8" s="40" t="s">
        <v>130</v>
      </c>
      <c r="M8" s="40" t="s">
        <v>130</v>
      </c>
      <c r="N8" s="40" t="s">
        <v>130</v>
      </c>
      <c r="O8" s="40" t="s">
        <v>95</v>
      </c>
      <c r="P8" s="40" t="s">
        <v>130</v>
      </c>
      <c r="Q8" s="40" t="s">
        <v>130</v>
      </c>
      <c r="R8" s="40" t="s">
        <v>130</v>
      </c>
      <c r="S8" s="40" t="s">
        <v>130</v>
      </c>
      <c r="T8" s="40" t="s">
        <v>130</v>
      </c>
      <c r="U8" s="40" t="s">
        <v>96</v>
      </c>
      <c r="V8" s="40" t="s">
        <v>130</v>
      </c>
      <c r="W8" s="40" t="s">
        <v>130</v>
      </c>
      <c r="X8" s="40" t="s">
        <v>130</v>
      </c>
      <c r="Y8" s="40" t="s">
        <v>130</v>
      </c>
      <c r="Z8" s="40" t="s">
        <v>7</v>
      </c>
      <c r="AA8" s="40" t="s">
        <v>130</v>
      </c>
      <c r="AB8" s="40" t="s">
        <v>130</v>
      </c>
      <c r="AC8" s="40" t="s">
        <v>130</v>
      </c>
      <c r="AD8" s="40" t="s">
        <v>130</v>
      </c>
      <c r="AE8" s="40" t="s">
        <v>130</v>
      </c>
      <c r="AF8" s="40" t="s">
        <v>130</v>
      </c>
      <c r="AG8" s="40" t="s">
        <v>130</v>
      </c>
      <c r="AH8" s="40" t="s">
        <v>130</v>
      </c>
      <c r="AI8" s="40" t="s">
        <v>130</v>
      </c>
      <c r="AJ8" s="40" t="s">
        <v>130</v>
      </c>
      <c r="AK8" s="40" t="s">
        <v>130</v>
      </c>
      <c r="AL8" s="40" t="s">
        <v>130</v>
      </c>
      <c r="AM8" s="40" t="s">
        <v>130</v>
      </c>
      <c r="AN8" s="40"/>
      <c r="AO8" s="40" t="s">
        <v>130</v>
      </c>
      <c r="AP8" s="40" t="s">
        <v>130</v>
      </c>
      <c r="AQ8" s="40" t="s">
        <v>130</v>
      </c>
      <c r="AR8" s="40" t="s">
        <v>130</v>
      </c>
      <c r="AS8" s="40" t="s">
        <v>130</v>
      </c>
      <c r="AT8" s="40" t="s">
        <v>130</v>
      </c>
      <c r="AU8" s="40" t="s">
        <v>130</v>
      </c>
      <c r="AV8" s="40" t="s">
        <v>130</v>
      </c>
      <c r="AW8" s="40" t="s">
        <v>130</v>
      </c>
      <c r="AX8" s="40" t="s">
        <v>130</v>
      </c>
      <c r="AY8" s="40" t="s">
        <v>130</v>
      </c>
      <c r="AZ8" s="40" t="s">
        <v>130</v>
      </c>
      <c r="BA8" s="40" t="s">
        <v>130</v>
      </c>
      <c r="BB8" s="40" t="s">
        <v>130</v>
      </c>
      <c r="BC8" s="40" t="s">
        <v>9</v>
      </c>
      <c r="BD8" s="40" t="s">
        <v>130</v>
      </c>
      <c r="BE8" s="40" t="s">
        <v>130</v>
      </c>
      <c r="BF8" s="40" t="s">
        <v>130</v>
      </c>
      <c r="BG8" s="40" t="s">
        <v>130</v>
      </c>
      <c r="BH8" s="40" t="s">
        <v>130</v>
      </c>
      <c r="BI8" s="40" t="s">
        <v>130</v>
      </c>
      <c r="BJ8" s="40" t="s">
        <v>130</v>
      </c>
      <c r="BK8" s="40" t="s">
        <v>130</v>
      </c>
      <c r="BL8" s="40" t="s">
        <v>130</v>
      </c>
      <c r="BM8" s="40" t="s">
        <v>130</v>
      </c>
      <c r="BN8" s="105"/>
      <c r="BO8" s="105"/>
      <c r="BP8" s="105"/>
    </row>
    <row r="9" spans="1:68" s="21" customFormat="1" ht="21" customHeight="1" x14ac:dyDescent="0.25">
      <c r="A9" s="106" t="s">
        <v>97</v>
      </c>
      <c r="B9" s="107"/>
      <c r="C9" s="107"/>
      <c r="D9" s="107"/>
      <c r="E9" s="108"/>
      <c r="F9" s="109" t="s">
        <v>98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  <c r="AH9" s="109" t="s">
        <v>99</v>
      </c>
      <c r="AI9" s="110"/>
      <c r="AJ9" s="111"/>
      <c r="AK9" s="109" t="s">
        <v>99</v>
      </c>
      <c r="AL9" s="110"/>
      <c r="AM9" s="111"/>
      <c r="AN9" s="20"/>
      <c r="AO9" s="112" t="s">
        <v>99</v>
      </c>
      <c r="AP9" s="113"/>
      <c r="AQ9" s="109" t="s">
        <v>99</v>
      </c>
      <c r="AR9" s="110"/>
      <c r="AS9" s="111"/>
      <c r="AT9" s="109" t="s">
        <v>99</v>
      </c>
      <c r="AU9" s="110"/>
      <c r="AV9" s="111"/>
      <c r="AW9" s="109" t="s">
        <v>99</v>
      </c>
      <c r="AX9" s="110"/>
      <c r="AY9" s="111"/>
      <c r="AZ9" s="109" t="s">
        <v>98</v>
      </c>
      <c r="BA9" s="110"/>
      <c r="BB9" s="110"/>
      <c r="BC9" s="110"/>
      <c r="BD9" s="110"/>
      <c r="BE9" s="111"/>
      <c r="BF9" s="109" t="s">
        <v>99</v>
      </c>
      <c r="BG9" s="110"/>
      <c r="BH9" s="111"/>
      <c r="BI9" s="109" t="s">
        <v>99</v>
      </c>
      <c r="BJ9" s="110"/>
      <c r="BK9" s="111"/>
      <c r="BL9" s="114" t="s">
        <v>99</v>
      </c>
      <c r="BM9" s="114"/>
      <c r="BN9" s="63"/>
      <c r="BO9" s="63"/>
      <c r="BP9" s="63"/>
    </row>
    <row r="10" spans="1:68" s="21" customFormat="1" ht="21" customHeight="1" x14ac:dyDescent="0.3">
      <c r="A10" s="17">
        <v>1</v>
      </c>
      <c r="B10" s="58">
        <v>35133</v>
      </c>
      <c r="C10" s="13" t="s">
        <v>148</v>
      </c>
      <c r="D10" s="13" t="s">
        <v>37</v>
      </c>
      <c r="E10" s="3" t="s">
        <v>162</v>
      </c>
      <c r="F10" s="3">
        <v>8.5</v>
      </c>
      <c r="G10" s="3">
        <v>6.6</v>
      </c>
      <c r="H10" s="3"/>
      <c r="I10" s="3"/>
      <c r="J10" s="3">
        <v>8.5</v>
      </c>
      <c r="K10" s="3">
        <v>7.3</v>
      </c>
      <c r="L10" s="3">
        <v>6.9</v>
      </c>
      <c r="M10" s="3">
        <v>5.6</v>
      </c>
      <c r="N10" s="3">
        <v>8.6</v>
      </c>
      <c r="O10" s="3"/>
      <c r="P10" s="3">
        <v>6.7</v>
      </c>
      <c r="Q10" s="3">
        <v>7.6</v>
      </c>
      <c r="R10" s="3"/>
      <c r="S10" s="3"/>
      <c r="T10" s="3"/>
      <c r="U10" s="3"/>
      <c r="V10" s="3">
        <v>8.6</v>
      </c>
      <c r="W10" s="3">
        <v>6.9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5">
        <f>COUNTIF(F10:BM10,"&gt;=4,5")</f>
        <v>0</v>
      </c>
      <c r="BO10" s="16">
        <f>SUMIF(F10:BM10,"&gt;=4,5",$F$7:$BM$7)</f>
        <v>0</v>
      </c>
      <c r="BP10" s="16">
        <f>BO10*80000</f>
        <v>0</v>
      </c>
    </row>
    <row r="11" spans="1:68" s="21" customFormat="1" ht="21" customHeight="1" x14ac:dyDescent="0.3">
      <c r="A11" s="17">
        <v>2</v>
      </c>
      <c r="B11" s="58">
        <v>30814</v>
      </c>
      <c r="C11" s="13" t="s">
        <v>149</v>
      </c>
      <c r="D11" s="13" t="s">
        <v>150</v>
      </c>
      <c r="E11" s="3" t="s">
        <v>162</v>
      </c>
      <c r="F11" s="3"/>
      <c r="G11" s="3"/>
      <c r="H11" s="3"/>
      <c r="I11" s="3"/>
      <c r="J11" s="3">
        <v>7.4</v>
      </c>
      <c r="K11" s="3"/>
      <c r="L11" s="3"/>
      <c r="M11" s="3"/>
      <c r="N11" s="3">
        <v>6.6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>
        <v>6.3</v>
      </c>
      <c r="BF11" s="3"/>
      <c r="BG11" s="3"/>
      <c r="BH11" s="3"/>
      <c r="BI11" s="3"/>
      <c r="BJ11" s="3"/>
      <c r="BK11" s="3"/>
      <c r="BL11" s="3"/>
      <c r="BM11" s="3"/>
      <c r="BN11" s="15">
        <f t="shared" ref="BN11:BN20" si="0">COUNTIF(F11:BM11,"&gt;=4,5")</f>
        <v>0</v>
      </c>
      <c r="BO11" s="16">
        <f t="shared" ref="BO11:BO20" si="1">SUMIF(F11:BM11,"&gt;=4,5",$F$7:$BM$7)</f>
        <v>0</v>
      </c>
      <c r="BP11" s="16">
        <f t="shared" ref="BP11:BP21" si="2">BO11*80000</f>
        <v>0</v>
      </c>
    </row>
    <row r="12" spans="1:68" s="21" customFormat="1" ht="21" customHeight="1" x14ac:dyDescent="0.3">
      <c r="A12" s="17">
        <v>3</v>
      </c>
      <c r="B12" s="58">
        <v>34092</v>
      </c>
      <c r="C12" s="13" t="s">
        <v>151</v>
      </c>
      <c r="D12" s="13" t="s">
        <v>104</v>
      </c>
      <c r="E12" s="3" t="s">
        <v>162</v>
      </c>
      <c r="F12" s="3">
        <v>5.3</v>
      </c>
      <c r="G12" s="3">
        <v>5.9</v>
      </c>
      <c r="H12" s="3">
        <v>5.5</v>
      </c>
      <c r="I12" s="3"/>
      <c r="J12" s="3">
        <v>6.1</v>
      </c>
      <c r="K12" s="3">
        <v>6.1</v>
      </c>
      <c r="L12" s="3">
        <v>6.3</v>
      </c>
      <c r="M12" s="3">
        <v>6.1</v>
      </c>
      <c r="N12" s="3">
        <v>5.6</v>
      </c>
      <c r="O12" s="3"/>
      <c r="P12" s="3">
        <v>5</v>
      </c>
      <c r="Q12" s="3">
        <v>5.7</v>
      </c>
      <c r="R12" s="3"/>
      <c r="S12" s="3"/>
      <c r="T12" s="3"/>
      <c r="U12" s="3"/>
      <c r="V12" s="3">
        <v>8.8000000000000007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5">
        <f t="shared" si="0"/>
        <v>0</v>
      </c>
      <c r="BO12" s="16">
        <f t="shared" si="1"/>
        <v>0</v>
      </c>
      <c r="BP12" s="16">
        <f t="shared" si="2"/>
        <v>0</v>
      </c>
    </row>
    <row r="13" spans="1:68" s="21" customFormat="1" ht="21" customHeight="1" x14ac:dyDescent="0.3">
      <c r="A13" s="17">
        <v>4</v>
      </c>
      <c r="B13" s="58">
        <v>33163</v>
      </c>
      <c r="C13" s="13" t="s">
        <v>152</v>
      </c>
      <c r="D13" s="13" t="s">
        <v>104</v>
      </c>
      <c r="E13" s="3" t="s">
        <v>162</v>
      </c>
      <c r="F13" s="3">
        <v>5</v>
      </c>
      <c r="G13" s="3">
        <v>8</v>
      </c>
      <c r="H13" s="3">
        <v>6</v>
      </c>
      <c r="I13" s="3"/>
      <c r="J13" s="3">
        <v>6</v>
      </c>
      <c r="K13" s="3">
        <v>8</v>
      </c>
      <c r="L13" s="3"/>
      <c r="M13" s="3">
        <v>9</v>
      </c>
      <c r="N13" s="3">
        <v>5</v>
      </c>
      <c r="O13" s="3"/>
      <c r="P13" s="3">
        <v>7</v>
      </c>
      <c r="Q13" s="3">
        <v>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5">
        <f t="shared" si="0"/>
        <v>0</v>
      </c>
      <c r="BO13" s="16">
        <f t="shared" si="1"/>
        <v>0</v>
      </c>
      <c r="BP13" s="16">
        <f t="shared" si="2"/>
        <v>0</v>
      </c>
    </row>
    <row r="14" spans="1:68" s="21" customFormat="1" ht="21" customHeight="1" x14ac:dyDescent="0.3">
      <c r="A14" s="17">
        <v>5</v>
      </c>
      <c r="B14" s="58">
        <v>32963</v>
      </c>
      <c r="C14" s="13" t="s">
        <v>153</v>
      </c>
      <c r="D14" s="13" t="s">
        <v>103</v>
      </c>
      <c r="E14" s="3" t="s">
        <v>162</v>
      </c>
      <c r="F14" s="3"/>
      <c r="G14" s="3"/>
      <c r="H14" s="3">
        <v>6</v>
      </c>
      <c r="I14" s="3"/>
      <c r="J14" s="3">
        <v>7</v>
      </c>
      <c r="K14" s="3">
        <v>6</v>
      </c>
      <c r="L14" s="3"/>
      <c r="M14" s="3"/>
      <c r="N14" s="3">
        <v>6</v>
      </c>
      <c r="O14" s="3"/>
      <c r="P14" s="3">
        <v>6</v>
      </c>
      <c r="Q14" s="3"/>
      <c r="R14" s="3"/>
      <c r="S14" s="3">
        <v>6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>
        <v>5.6</v>
      </c>
      <c r="BF14" s="3"/>
      <c r="BG14" s="3"/>
      <c r="BH14" s="3"/>
      <c r="BI14" s="3"/>
      <c r="BJ14" s="3"/>
      <c r="BK14" s="3"/>
      <c r="BL14" s="3"/>
      <c r="BM14" s="3"/>
      <c r="BN14" s="15">
        <f t="shared" si="0"/>
        <v>0</v>
      </c>
      <c r="BO14" s="16">
        <f t="shared" si="1"/>
        <v>0</v>
      </c>
      <c r="BP14" s="16">
        <f t="shared" si="2"/>
        <v>0</v>
      </c>
    </row>
    <row r="15" spans="1:68" s="21" customFormat="1" ht="21" customHeight="1" x14ac:dyDescent="0.3">
      <c r="A15" s="17">
        <v>6</v>
      </c>
      <c r="B15" s="58">
        <v>33709</v>
      </c>
      <c r="C15" s="13" t="s">
        <v>154</v>
      </c>
      <c r="D15" s="13" t="s">
        <v>40</v>
      </c>
      <c r="E15" s="3" t="s">
        <v>162</v>
      </c>
      <c r="F15" s="3">
        <v>7.5</v>
      </c>
      <c r="G15" s="3">
        <v>7.9</v>
      </c>
      <c r="H15" s="3">
        <v>5.3</v>
      </c>
      <c r="I15" s="3"/>
      <c r="J15" s="3">
        <v>6.3</v>
      </c>
      <c r="K15" s="3">
        <v>6.3</v>
      </c>
      <c r="L15" s="3">
        <v>5.7</v>
      </c>
      <c r="M15" s="3">
        <v>5</v>
      </c>
      <c r="N15" s="3">
        <v>5.9</v>
      </c>
      <c r="O15" s="3"/>
      <c r="P15" s="3">
        <v>5.2</v>
      </c>
      <c r="Q15" s="3">
        <v>5.7</v>
      </c>
      <c r="R15" s="3"/>
      <c r="S15" s="3">
        <v>5</v>
      </c>
      <c r="T15" s="3">
        <v>5.7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5">
        <f t="shared" si="0"/>
        <v>0</v>
      </c>
      <c r="BO15" s="16">
        <f t="shared" si="1"/>
        <v>0</v>
      </c>
      <c r="BP15" s="16">
        <f t="shared" si="2"/>
        <v>0</v>
      </c>
    </row>
    <row r="16" spans="1:68" s="21" customFormat="1" ht="21" customHeight="1" x14ac:dyDescent="0.3">
      <c r="A16" s="17">
        <v>7</v>
      </c>
      <c r="B16" s="58">
        <v>35134</v>
      </c>
      <c r="C16" s="13" t="s">
        <v>100</v>
      </c>
      <c r="D16" s="13" t="s">
        <v>101</v>
      </c>
      <c r="E16" s="3" t="s">
        <v>162</v>
      </c>
      <c r="F16" s="3">
        <v>6.5</v>
      </c>
      <c r="G16" s="3">
        <v>6.3</v>
      </c>
      <c r="H16" s="3">
        <v>6.2</v>
      </c>
      <c r="I16" s="3"/>
      <c r="J16" s="3">
        <v>7</v>
      </c>
      <c r="K16" s="3">
        <v>7</v>
      </c>
      <c r="L16" s="3">
        <v>7.3</v>
      </c>
      <c r="M16" s="3">
        <v>5.5</v>
      </c>
      <c r="N16" s="3">
        <v>6</v>
      </c>
      <c r="O16" s="3"/>
      <c r="P16" s="3">
        <v>6</v>
      </c>
      <c r="Q16" s="3">
        <v>5.9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15">
        <f t="shared" si="0"/>
        <v>0</v>
      </c>
      <c r="BO16" s="16">
        <f t="shared" si="1"/>
        <v>0</v>
      </c>
      <c r="BP16" s="16">
        <f t="shared" si="2"/>
        <v>0</v>
      </c>
    </row>
    <row r="17" spans="1:69" s="21" customFormat="1" ht="21" customHeight="1" x14ac:dyDescent="0.3">
      <c r="A17" s="17">
        <v>8</v>
      </c>
      <c r="B17" s="58">
        <v>32370</v>
      </c>
      <c r="C17" s="13" t="s">
        <v>155</v>
      </c>
      <c r="D17" s="13" t="s">
        <v>156</v>
      </c>
      <c r="E17" s="3" t="s">
        <v>162</v>
      </c>
      <c r="F17" s="3"/>
      <c r="G17" s="3"/>
      <c r="H17" s="3">
        <v>7.9</v>
      </c>
      <c r="I17" s="3"/>
      <c r="J17" s="3"/>
      <c r="K17" s="3"/>
      <c r="L17" s="3"/>
      <c r="M17" s="3"/>
      <c r="N17" s="3">
        <v>5.6</v>
      </c>
      <c r="O17" s="3"/>
      <c r="P17" s="3">
        <v>7.2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5">
        <f t="shared" si="0"/>
        <v>0</v>
      </c>
      <c r="BO17" s="16">
        <f t="shared" si="1"/>
        <v>0</v>
      </c>
      <c r="BP17" s="16">
        <f t="shared" si="2"/>
        <v>0</v>
      </c>
    </row>
    <row r="18" spans="1:69" s="21" customFormat="1" ht="21" customHeight="1" x14ac:dyDescent="0.3">
      <c r="A18" s="17">
        <v>9</v>
      </c>
      <c r="B18" s="58">
        <v>34208</v>
      </c>
      <c r="C18" s="13" t="s">
        <v>157</v>
      </c>
      <c r="D18" s="13" t="s">
        <v>42</v>
      </c>
      <c r="E18" s="3" t="s">
        <v>162</v>
      </c>
      <c r="F18" s="3">
        <v>5.4</v>
      </c>
      <c r="G18" s="3"/>
      <c r="H18" s="3">
        <v>5.5</v>
      </c>
      <c r="I18" s="3"/>
      <c r="J18" s="3">
        <v>6.6</v>
      </c>
      <c r="K18" s="3">
        <v>6.6</v>
      </c>
      <c r="L18" s="3">
        <v>6</v>
      </c>
      <c r="M18" s="3">
        <v>5.8</v>
      </c>
      <c r="N18" s="3">
        <v>6.1</v>
      </c>
      <c r="O18" s="3"/>
      <c r="P18" s="3">
        <v>7</v>
      </c>
      <c r="Q18" s="3">
        <v>7.4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>
        <v>8.5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5">
        <f t="shared" si="0"/>
        <v>0</v>
      </c>
      <c r="BO18" s="16">
        <f t="shared" si="1"/>
        <v>0</v>
      </c>
      <c r="BP18" s="16">
        <f t="shared" si="2"/>
        <v>0</v>
      </c>
    </row>
    <row r="19" spans="1:69" s="21" customFormat="1" ht="21" customHeight="1" x14ac:dyDescent="0.3">
      <c r="A19" s="17">
        <v>10</v>
      </c>
      <c r="B19" s="58">
        <v>33904</v>
      </c>
      <c r="C19" s="13" t="s">
        <v>158</v>
      </c>
      <c r="D19" s="13" t="s">
        <v>159</v>
      </c>
      <c r="E19" s="3" t="s">
        <v>162</v>
      </c>
      <c r="F19" s="3">
        <v>5</v>
      </c>
      <c r="G19" s="3">
        <v>6</v>
      </c>
      <c r="H19" s="3">
        <v>6.3</v>
      </c>
      <c r="I19" s="3">
        <v>7.4</v>
      </c>
      <c r="J19" s="3">
        <v>5</v>
      </c>
      <c r="K19" s="3">
        <v>7.1</v>
      </c>
      <c r="L19" s="3">
        <v>6.4</v>
      </c>
      <c r="M19" s="3">
        <v>7</v>
      </c>
      <c r="N19" s="3">
        <v>5.5</v>
      </c>
      <c r="O19" s="3"/>
      <c r="P19" s="3">
        <v>5.8</v>
      </c>
      <c r="Q19" s="3">
        <v>6.3</v>
      </c>
      <c r="R19" s="3"/>
      <c r="S19" s="3">
        <v>6.7</v>
      </c>
      <c r="T19" s="3"/>
      <c r="U19" s="3"/>
      <c r="V19" s="3">
        <v>7.1</v>
      </c>
      <c r="W19" s="3">
        <v>4.5999999999999996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6.6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>
        <v>8.1999999999999993</v>
      </c>
      <c r="BF19" s="3"/>
      <c r="BG19" s="3"/>
      <c r="BH19" s="3"/>
      <c r="BI19" s="3"/>
      <c r="BJ19" s="3"/>
      <c r="BK19" s="3"/>
      <c r="BL19" s="3"/>
      <c r="BM19" s="3"/>
      <c r="BN19" s="15">
        <f t="shared" si="0"/>
        <v>0</v>
      </c>
      <c r="BO19" s="16">
        <f t="shared" si="1"/>
        <v>0</v>
      </c>
      <c r="BP19" s="16">
        <f t="shared" si="2"/>
        <v>0</v>
      </c>
    </row>
    <row r="20" spans="1:69" s="21" customFormat="1" ht="21" customHeight="1" x14ac:dyDescent="0.3">
      <c r="A20" s="17">
        <v>11</v>
      </c>
      <c r="B20" s="58">
        <v>33552</v>
      </c>
      <c r="C20" s="13" t="s">
        <v>160</v>
      </c>
      <c r="D20" s="13" t="s">
        <v>161</v>
      </c>
      <c r="E20" s="3" t="s">
        <v>162</v>
      </c>
      <c r="F20" s="3">
        <v>6</v>
      </c>
      <c r="G20" s="3">
        <v>6.2</v>
      </c>
      <c r="H20" s="3">
        <v>5.4</v>
      </c>
      <c r="I20" s="3"/>
      <c r="J20" s="3">
        <v>5.3</v>
      </c>
      <c r="K20" s="3">
        <v>5.3</v>
      </c>
      <c r="L20" s="3">
        <v>5.8</v>
      </c>
      <c r="M20" s="3"/>
      <c r="N20" s="3"/>
      <c r="O20" s="3"/>
      <c r="P20" s="3">
        <v>6.2</v>
      </c>
      <c r="Q20" s="3">
        <v>5.7</v>
      </c>
      <c r="R20" s="3"/>
      <c r="S20" s="3">
        <v>6.3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>
        <v>5.3</v>
      </c>
      <c r="BF20" s="3"/>
      <c r="BG20" s="3"/>
      <c r="BH20" s="3"/>
      <c r="BI20" s="3"/>
      <c r="BJ20" s="3"/>
      <c r="BK20" s="3"/>
      <c r="BL20" s="3"/>
      <c r="BM20" s="3"/>
      <c r="BN20" s="15">
        <f t="shared" si="0"/>
        <v>0</v>
      </c>
      <c r="BO20" s="16">
        <f t="shared" si="1"/>
        <v>0</v>
      </c>
      <c r="BP20" s="16">
        <f t="shared" si="2"/>
        <v>0</v>
      </c>
    </row>
    <row r="21" spans="1:69" x14ac:dyDescent="0.25">
      <c r="A21" s="115" t="s">
        <v>45</v>
      </c>
      <c r="B21" s="116"/>
      <c r="C21" s="116"/>
      <c r="D21" s="116"/>
      <c r="E21" s="117"/>
      <c r="F21" s="3">
        <f>COUNTIF(F10:F20, "&gt;=4,5")</f>
        <v>0</v>
      </c>
      <c r="G21" s="3">
        <f t="shared" ref="G21:BM21" si="3">COUNTIF(G10:G20, "&gt;=4,5")</f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 t="shared" si="3"/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 t="shared" si="3"/>
        <v>0</v>
      </c>
      <c r="V21" s="3">
        <f t="shared" si="3"/>
        <v>0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0</v>
      </c>
      <c r="AA21" s="3">
        <f t="shared" si="3"/>
        <v>0</v>
      </c>
      <c r="AB21" s="3">
        <f t="shared" si="3"/>
        <v>0</v>
      </c>
      <c r="AC21" s="3">
        <f t="shared" si="3"/>
        <v>0</v>
      </c>
      <c r="AD21" s="3">
        <f t="shared" si="3"/>
        <v>0</v>
      </c>
      <c r="AE21" s="3">
        <f t="shared" si="3"/>
        <v>0</v>
      </c>
      <c r="AF21" s="3">
        <f t="shared" si="3"/>
        <v>0</v>
      </c>
      <c r="AG21" s="3">
        <f t="shared" si="3"/>
        <v>0</v>
      </c>
      <c r="AH21" s="3">
        <f t="shared" si="3"/>
        <v>0</v>
      </c>
      <c r="AI21" s="3">
        <f t="shared" si="3"/>
        <v>0</v>
      </c>
      <c r="AJ21" s="3">
        <f t="shared" si="3"/>
        <v>0</v>
      </c>
      <c r="AK21" s="3">
        <f t="shared" si="3"/>
        <v>0</v>
      </c>
      <c r="AL21" s="3">
        <f t="shared" si="3"/>
        <v>0</v>
      </c>
      <c r="AM21" s="3">
        <f t="shared" si="3"/>
        <v>0</v>
      </c>
      <c r="AN21" s="3">
        <f t="shared" si="3"/>
        <v>0</v>
      </c>
      <c r="AO21" s="3">
        <f t="shared" si="3"/>
        <v>0</v>
      </c>
      <c r="AP21" s="3">
        <f t="shared" si="3"/>
        <v>0</v>
      </c>
      <c r="AQ21" s="3">
        <f t="shared" si="3"/>
        <v>0</v>
      </c>
      <c r="AR21" s="3">
        <f t="shared" si="3"/>
        <v>0</v>
      </c>
      <c r="AS21" s="3">
        <f t="shared" si="3"/>
        <v>0</v>
      </c>
      <c r="AT21" s="3">
        <f t="shared" si="3"/>
        <v>0</v>
      </c>
      <c r="AU21" s="3">
        <f t="shared" si="3"/>
        <v>0</v>
      </c>
      <c r="AV21" s="3">
        <f t="shared" si="3"/>
        <v>0</v>
      </c>
      <c r="AW21" s="3">
        <f t="shared" si="3"/>
        <v>0</v>
      </c>
      <c r="AX21" s="3">
        <f t="shared" si="3"/>
        <v>0</v>
      </c>
      <c r="AY21" s="3">
        <f t="shared" si="3"/>
        <v>0</v>
      </c>
      <c r="AZ21" s="3">
        <f t="shared" si="3"/>
        <v>0</v>
      </c>
      <c r="BA21" s="3">
        <f t="shared" si="3"/>
        <v>0</v>
      </c>
      <c r="BB21" s="3">
        <f t="shared" si="3"/>
        <v>0</v>
      </c>
      <c r="BC21" s="3">
        <f t="shared" si="3"/>
        <v>0</v>
      </c>
      <c r="BD21" s="3">
        <f t="shared" si="3"/>
        <v>0</v>
      </c>
      <c r="BE21" s="3">
        <f t="shared" si="3"/>
        <v>0</v>
      </c>
      <c r="BF21" s="3">
        <f t="shared" si="3"/>
        <v>0</v>
      </c>
      <c r="BG21" s="3">
        <f t="shared" si="3"/>
        <v>0</v>
      </c>
      <c r="BH21" s="3">
        <f t="shared" si="3"/>
        <v>0</v>
      </c>
      <c r="BI21" s="3">
        <f t="shared" si="3"/>
        <v>0</v>
      </c>
      <c r="BJ21" s="3">
        <f t="shared" si="3"/>
        <v>0</v>
      </c>
      <c r="BK21" s="3">
        <f t="shared" si="3"/>
        <v>0</v>
      </c>
      <c r="BL21" s="3">
        <f t="shared" si="3"/>
        <v>0</v>
      </c>
      <c r="BM21" s="3">
        <f t="shared" si="3"/>
        <v>0</v>
      </c>
      <c r="BN21" s="22"/>
      <c r="BO21" s="23">
        <f>SUM(BO10:BO20)</f>
        <v>0</v>
      </c>
      <c r="BP21" s="16">
        <f t="shared" si="2"/>
        <v>0</v>
      </c>
      <c r="BQ21" s="64">
        <f>SUM(BP10:BP20)</f>
        <v>0</v>
      </c>
    </row>
    <row r="23" spans="1:69" ht="16.8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03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</row>
    <row r="24" spans="1:69" ht="16.8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03" t="s">
        <v>46</v>
      </c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</row>
    <row r="25" spans="1:69" ht="16.8" x14ac:dyDescent="0.3">
      <c r="A25" s="103" t="s">
        <v>47</v>
      </c>
      <c r="B25" s="104"/>
      <c r="C25" s="104"/>
      <c r="D25" s="104"/>
      <c r="E25" s="45"/>
      <c r="F25" s="103" t="s">
        <v>48</v>
      </c>
      <c r="G25" s="103"/>
      <c r="H25" s="103"/>
      <c r="I25" s="103"/>
      <c r="J25" s="103"/>
      <c r="K25" s="103"/>
      <c r="L25" s="103"/>
      <c r="M25" s="10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103" t="s">
        <v>49</v>
      </c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</row>
    <row r="26" spans="1:69" ht="16.8" x14ac:dyDescent="0.3">
      <c r="A26" s="46"/>
      <c r="B26" s="47"/>
      <c r="C26" s="47"/>
      <c r="D26" s="47"/>
      <c r="E26" s="45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</row>
    <row r="27" spans="1:69" ht="16.8" x14ac:dyDescent="0.3">
      <c r="A27" s="46"/>
      <c r="B27" s="47"/>
      <c r="C27" s="47"/>
      <c r="D27" s="47"/>
      <c r="E27" s="45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</row>
    <row r="28" spans="1:69" ht="16.8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</row>
    <row r="29" spans="1:69" ht="16.8" x14ac:dyDescent="0.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</row>
    <row r="30" spans="1:69" ht="16.8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</row>
    <row r="31" spans="1:69" ht="16.8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</row>
    <row r="32" spans="1:69" ht="16.8" x14ac:dyDescent="0.3">
      <c r="A32" s="103" t="s">
        <v>164</v>
      </c>
      <c r="B32" s="103"/>
      <c r="C32" s="103"/>
      <c r="D32" s="103"/>
      <c r="E32" s="45"/>
      <c r="F32" s="103" t="s">
        <v>165</v>
      </c>
      <c r="G32" s="103"/>
      <c r="H32" s="103"/>
      <c r="I32" s="103"/>
      <c r="J32" s="103"/>
      <c r="K32" s="103"/>
      <c r="L32" s="103"/>
      <c r="M32" s="103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103" t="s">
        <v>50</v>
      </c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</row>
    <row r="33" spans="1:68" ht="16.8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</row>
    <row r="34" spans="1:68" ht="16.8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114" spans="1:36" ht="16.8" x14ac:dyDescent="0.3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</row>
    <row r="115" spans="1:36" ht="16.8" x14ac:dyDescent="0.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</row>
    <row r="116" spans="1:36" ht="16.8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</row>
    <row r="117" spans="1:36" ht="16.8" x14ac:dyDescent="0.3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</row>
    <row r="118" spans="1:36" ht="16.8" x14ac:dyDescent="0.3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</row>
    <row r="119" spans="1:36" ht="16.8" x14ac:dyDescent="0.3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</row>
    <row r="120" spans="1:36" ht="16.8" x14ac:dyDescent="0.3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</row>
    <row r="121" spans="1:36" ht="16.8" x14ac:dyDescent="0.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</row>
    <row r="122" spans="1:36" ht="16.8" x14ac:dyDescent="0.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</row>
    <row r="123" spans="1:36" ht="16.8" x14ac:dyDescent="0.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</row>
    <row r="124" spans="1:36" ht="16.8" x14ac:dyDescent="0.3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</row>
  </sheetData>
  <mergeCells count="33">
    <mergeCell ref="A1:G1"/>
    <mergeCell ref="A2:G2"/>
    <mergeCell ref="A4:BP4"/>
    <mergeCell ref="A5:BP5"/>
    <mergeCell ref="A6:A8"/>
    <mergeCell ref="B6:B8"/>
    <mergeCell ref="C6:C8"/>
    <mergeCell ref="D6:D8"/>
    <mergeCell ref="BN6:BN8"/>
    <mergeCell ref="BO6:BO8"/>
    <mergeCell ref="B3:E3"/>
    <mergeCell ref="X24:BP24"/>
    <mergeCell ref="BP6:BP8"/>
    <mergeCell ref="A9:E9"/>
    <mergeCell ref="F9:AG9"/>
    <mergeCell ref="AH9:AJ9"/>
    <mergeCell ref="AK9:AM9"/>
    <mergeCell ref="AO9:AP9"/>
    <mergeCell ref="AQ9:AS9"/>
    <mergeCell ref="AT9:AV9"/>
    <mergeCell ref="AW9:AY9"/>
    <mergeCell ref="AZ9:BE9"/>
    <mergeCell ref="BF9:BH9"/>
    <mergeCell ref="BI9:BK9"/>
    <mergeCell ref="BL9:BM9"/>
    <mergeCell ref="A21:E21"/>
    <mergeCell ref="X23:BP23"/>
    <mergeCell ref="A25:D25"/>
    <mergeCell ref="F25:M25"/>
    <mergeCell ref="X25:BP25"/>
    <mergeCell ref="A32:D32"/>
    <mergeCell ref="F32:M32"/>
    <mergeCell ref="X32:BP32"/>
  </mergeCells>
  <pageMargins left="0.7" right="0.7" top="0.75" bottom="0.75" header="0.3" footer="0.3"/>
  <pageSetup paperSize="9" scale="4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19A_KT</vt:lpstr>
      <vt:lpstr>19A.QTKDTH</vt:lpstr>
      <vt:lpstr>'19A_KT'!Print_Titles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WIN7X64</dc:creator>
  <cp:lastModifiedBy>hale</cp:lastModifiedBy>
  <cp:lastPrinted>2018-03-14T03:03:34Z</cp:lastPrinted>
  <dcterms:created xsi:type="dcterms:W3CDTF">2017-12-20T01:27:43Z</dcterms:created>
  <dcterms:modified xsi:type="dcterms:W3CDTF">2018-07-27T09:28:00Z</dcterms:modified>
</cp:coreProperties>
</file>